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0"/>
  </bookViews>
  <sheets>
    <sheet name="List1 " sheetId="3" r:id="rId1"/>
  </sheets>
  <definedNames>
    <definedName name="_xlnm._FilterDatabase" localSheetId="0" hidden="1">'List1 '!$A$14:$Q$52</definedName>
    <definedName name="_xlnm.Print_Titles" localSheetId="0">'List1 '!$13:$14</definedName>
  </definedNames>
  <calcPr calcId="145621"/>
</workbook>
</file>

<file path=xl/calcChain.xml><?xml version="1.0" encoding="utf-8"?>
<calcChain xmlns="http://schemas.openxmlformats.org/spreadsheetml/2006/main">
  <c r="M10" i="3" l="1"/>
  <c r="N63" i="3"/>
  <c r="B57" i="3" l="1"/>
  <c r="B56" i="3"/>
  <c r="B59" i="3" l="1"/>
  <c r="H15" i="3"/>
  <c r="K15" i="3" l="1"/>
  <c r="K16" i="3"/>
  <c r="M62" i="3" l="1"/>
  <c r="H62" i="3"/>
  <c r="M60" i="3"/>
  <c r="F60" i="3"/>
  <c r="M59" i="3"/>
  <c r="F59" i="3"/>
  <c r="M58" i="3"/>
  <c r="F58" i="3"/>
  <c r="M57" i="3"/>
  <c r="I57" i="3"/>
  <c r="F57" i="3"/>
  <c r="M56" i="3"/>
  <c r="I56" i="3"/>
  <c r="F56" i="3"/>
  <c r="M55" i="3"/>
  <c r="I55" i="3"/>
  <c r="M54" i="3"/>
  <c r="I54" i="3"/>
  <c r="B62" i="3"/>
  <c r="B61" i="3"/>
  <c r="B60" i="3"/>
  <c r="B54" i="3"/>
  <c r="M61" i="3"/>
  <c r="F62" i="3"/>
  <c r="F61" i="3"/>
  <c r="I52" i="3"/>
  <c r="F52" i="3"/>
  <c r="K43" i="3"/>
  <c r="H43" i="3"/>
  <c r="K42" i="3"/>
  <c r="H42" i="3"/>
  <c r="K41" i="3"/>
  <c r="H41" i="3"/>
  <c r="K40" i="3"/>
  <c r="H40" i="3"/>
  <c r="K39" i="3"/>
  <c r="H39" i="3"/>
  <c r="K38" i="3"/>
  <c r="H38" i="3"/>
  <c r="K37" i="3"/>
  <c r="H37" i="3"/>
  <c r="K36" i="3"/>
  <c r="H36" i="3"/>
  <c r="K35" i="3"/>
  <c r="H35" i="3"/>
  <c r="K34" i="3"/>
  <c r="H34" i="3"/>
  <c r="K33" i="3"/>
  <c r="H33" i="3"/>
  <c r="K32" i="3"/>
  <c r="H32" i="3"/>
  <c r="K31" i="3"/>
  <c r="H31" i="3"/>
  <c r="K30" i="3"/>
  <c r="H30" i="3"/>
  <c r="K29" i="3"/>
  <c r="H29" i="3"/>
  <c r="K28" i="3"/>
  <c r="H28" i="3"/>
  <c r="K27" i="3"/>
  <c r="H27" i="3"/>
  <c r="K26" i="3"/>
  <c r="H26" i="3"/>
  <c r="K25" i="3"/>
  <c r="H25" i="3"/>
  <c r="K24" i="3"/>
  <c r="H24" i="3"/>
  <c r="K23" i="3"/>
  <c r="H23" i="3"/>
  <c r="K22" i="3"/>
  <c r="H22" i="3"/>
  <c r="H16" i="3"/>
  <c r="K51" i="3"/>
  <c r="H51" i="3"/>
  <c r="K50" i="3"/>
  <c r="H50" i="3"/>
  <c r="K49" i="3"/>
  <c r="H49" i="3"/>
  <c r="H61" i="3" s="1"/>
  <c r="K48" i="3"/>
  <c r="H48" i="3"/>
  <c r="K47" i="3"/>
  <c r="H47" i="3"/>
  <c r="H60" i="3" s="1"/>
  <c r="K46" i="3"/>
  <c r="H46" i="3"/>
  <c r="K45" i="3"/>
  <c r="H45" i="3"/>
  <c r="K44" i="3"/>
  <c r="H44" i="3"/>
  <c r="H55" i="3" l="1"/>
  <c r="K55" i="3"/>
  <c r="K56" i="3"/>
  <c r="H59" i="3"/>
  <c r="H56" i="3"/>
  <c r="H54" i="3"/>
  <c r="K54" i="3"/>
  <c r="K57" i="3"/>
  <c r="H57" i="3"/>
  <c r="H58" i="3"/>
  <c r="N46" i="3"/>
  <c r="N50" i="3"/>
  <c r="N15" i="3"/>
  <c r="N17" i="3"/>
  <c r="N19" i="3"/>
  <c r="N23" i="3"/>
  <c r="N29" i="3"/>
  <c r="N31" i="3"/>
  <c r="N33" i="3"/>
  <c r="N35" i="3"/>
  <c r="K52" i="3"/>
  <c r="H52" i="3"/>
  <c r="N40" i="3"/>
  <c r="N18" i="3"/>
  <c r="N39" i="3"/>
  <c r="N43" i="3"/>
  <c r="N47" i="3"/>
  <c r="N20" i="3"/>
  <c r="N24" i="3"/>
  <c r="N36" i="3"/>
  <c r="N30" i="3"/>
  <c r="N34" i="3"/>
  <c r="N51" i="3"/>
  <c r="N27" i="3"/>
  <c r="N22" i="3"/>
  <c r="N45" i="3"/>
  <c r="N48" i="3"/>
  <c r="N21" i="3"/>
  <c r="N26" i="3"/>
  <c r="N28" i="3"/>
  <c r="N37" i="3"/>
  <c r="N42" i="3"/>
  <c r="N38" i="3"/>
  <c r="N49" i="3"/>
  <c r="N16" i="3"/>
  <c r="N25" i="3"/>
  <c r="N32" i="3"/>
  <c r="N41" i="3"/>
  <c r="M63" i="3"/>
  <c r="F63" i="3"/>
  <c r="N44" i="3"/>
  <c r="N55" i="3" l="1"/>
  <c r="N56" i="3"/>
  <c r="H63" i="3"/>
  <c r="N57" i="3"/>
  <c r="N54" i="3"/>
  <c r="N52" i="3"/>
</calcChain>
</file>

<file path=xl/sharedStrings.xml><?xml version="1.0" encoding="utf-8"?>
<sst xmlns="http://schemas.openxmlformats.org/spreadsheetml/2006/main" count="54" uniqueCount="44">
  <si>
    <t xml:space="preserve">Doporučená cena za odkup pozemku trvalého záboru  (doporučená odborem FaO) : </t>
  </si>
  <si>
    <r>
      <t>Kč/m</t>
    </r>
    <r>
      <rPr>
        <vertAlign val="superscript"/>
        <sz val="11"/>
        <color indexed="8"/>
        <rFont val="Calibri"/>
        <family val="2"/>
        <charset val="238"/>
      </rPr>
      <t>2</t>
    </r>
  </si>
  <si>
    <t>Předpokládaná cena dle znaleckého posudku (specifikovaná odborem EP) :</t>
  </si>
  <si>
    <t xml:space="preserve">Cena za dočasný zábor (dle Výměru Ministerstva financí č.01): </t>
  </si>
  <si>
    <t>Jméno
vlastníka</t>
  </si>
  <si>
    <t>Dočasný zábor</t>
  </si>
  <si>
    <t>Cena za dočasný zábor</t>
  </si>
  <si>
    <t>Trvalý zábor</t>
  </si>
  <si>
    <t>Cena za trvalý zábor</t>
  </si>
  <si>
    <t>Cena ostatní náklady</t>
  </si>
  <si>
    <t>Cena celkem</t>
  </si>
  <si>
    <t>(č.p.)</t>
  </si>
  <si>
    <t>(Kč)</t>
  </si>
  <si>
    <t>(popis)</t>
  </si>
  <si>
    <t>NÁKLADY CELKEM (Kč)</t>
  </si>
  <si>
    <r>
      <t>(m</t>
    </r>
    <r>
      <rPr>
        <b/>
        <i/>
        <vertAlign val="superscript"/>
        <sz val="9"/>
        <color indexed="12"/>
        <rFont val="Segoe UI"/>
        <family val="2"/>
        <charset val="238"/>
      </rPr>
      <t>2</t>
    </r>
    <r>
      <rPr>
        <b/>
        <i/>
        <sz val="9"/>
        <color indexed="12"/>
        <rFont val="Segoe UI"/>
        <family val="2"/>
        <charset val="238"/>
      </rPr>
      <t>)</t>
    </r>
  </si>
  <si>
    <r>
      <t>(m</t>
    </r>
    <r>
      <rPr>
        <b/>
        <i/>
        <vertAlign val="superscript"/>
        <sz val="9"/>
        <color indexed="17"/>
        <rFont val="Segoe UI"/>
        <family val="2"/>
        <charset val="238"/>
      </rPr>
      <t>2</t>
    </r>
    <r>
      <rPr>
        <b/>
        <i/>
        <sz val="9"/>
        <color indexed="17"/>
        <rFont val="Segoe UI"/>
        <family val="2"/>
        <charset val="238"/>
      </rPr>
      <t>)</t>
    </r>
  </si>
  <si>
    <t>Název akce :</t>
  </si>
  <si>
    <t xml:space="preserve">PL č. /akce č.: </t>
  </si>
  <si>
    <t xml:space="preserve">Cena za dočasný zábor:   </t>
  </si>
  <si>
    <t>k.ú.</t>
  </si>
  <si>
    <t xml:space="preserve">Výměra pozemku celkem </t>
  </si>
  <si>
    <t>jedn.cena za dočasný zábor</t>
  </si>
  <si>
    <t>jedn.cena za trvalý zábor</t>
  </si>
  <si>
    <t>Dotčení ostatního majetku (ostatní náklady)</t>
  </si>
  <si>
    <r>
      <t>(m</t>
    </r>
    <r>
      <rPr>
        <b/>
        <i/>
        <vertAlign val="superscript"/>
        <sz val="9"/>
        <rFont val="Segoe UI"/>
        <family val="2"/>
        <charset val="238"/>
      </rPr>
      <t>2</t>
    </r>
    <r>
      <rPr>
        <b/>
        <i/>
        <sz val="9"/>
        <rFont val="Segoe UI"/>
        <family val="2"/>
        <charset val="238"/>
      </rPr>
      <t>)</t>
    </r>
  </si>
  <si>
    <t>Pozemek    (č.p.)</t>
  </si>
  <si>
    <t>Poznámka  - doba pronájmu - dny</t>
  </si>
  <si>
    <r>
      <t xml:space="preserve"> SUMARIZAČNÍ TABULKA NÁKLADŮ K ZAJIŠTĚNÍ POZEMKŮ </t>
    </r>
    <r>
      <rPr>
        <sz val="12"/>
        <color indexed="8"/>
        <rFont val="Segoe UI"/>
        <family val="2"/>
        <charset val="238"/>
      </rPr>
      <t xml:space="preserve">(v době zpracování PD – DSJ) </t>
    </r>
  </si>
  <si>
    <r>
      <t>Kč/m</t>
    </r>
    <r>
      <rPr>
        <vertAlign val="superscript"/>
        <sz val="11"/>
        <color indexed="8"/>
        <rFont val="Calibri"/>
        <family val="2"/>
        <charset val="238"/>
      </rPr>
      <t>2</t>
    </r>
    <r>
      <rPr>
        <sz val="11"/>
        <color indexed="8"/>
        <rFont val="Calibri"/>
        <family val="2"/>
        <charset val="238"/>
      </rPr>
      <t>/měsíc</t>
    </r>
  </si>
  <si>
    <t>3 02 15 028 / 502 425</t>
  </si>
  <si>
    <t>Benešov nad Ploučnicí</t>
  </si>
  <si>
    <t>01.05.</t>
  </si>
  <si>
    <t>31.10.</t>
  </si>
  <si>
    <t>Město Benešov nad Ploučnicí</t>
  </si>
  <si>
    <t>1232/1</t>
  </si>
  <si>
    <r>
      <t>Kč/m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</si>
  <si>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Poznámka:</t>
  </si>
  <si>
    <t>(cena za dobu výstavby 6 měsíců)</t>
  </si>
  <si>
    <t>Henkeová Krista</t>
  </si>
  <si>
    <t>Srbská Kamenice</t>
  </si>
  <si>
    <t>Marek Petr</t>
  </si>
  <si>
    <t>Kamenice v Srbské Kamenici - LB zeď u č.p. 152</t>
  </si>
  <si>
    <t>za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</si>
</sst>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6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indexed="8"/>
      <name val="Segoe UI"/>
      <family val="2"/>
      <charset val="238"/>
    </font>
    <font>
      <sz val="10"/>
      <color indexed="8"/>
      <name val="Segoe UI"/>
      <family val="2"/>
      <charset val="238"/>
    </font>
    <font>
      <b/>
      <sz val="10"/>
      <color indexed="8"/>
      <name val="Segoe UI"/>
      <family val="2"/>
      <charset val="238"/>
    </font>
    <font>
      <sz val="10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b/>
      <i/>
      <sz val="9"/>
      <color indexed="8"/>
      <name val="Segoe UI"/>
      <family val="2"/>
      <charset val="238"/>
    </font>
    <font>
      <i/>
      <sz val="11"/>
      <color indexed="8"/>
      <name val="Calibri"/>
      <family val="2"/>
      <charset val="238"/>
    </font>
    <font>
      <b/>
      <i/>
      <sz val="9"/>
      <color indexed="12"/>
      <name val="Segoe UI"/>
      <family val="2"/>
      <charset val="238"/>
    </font>
    <font>
      <b/>
      <i/>
      <vertAlign val="superscript"/>
      <sz val="9"/>
      <color indexed="12"/>
      <name val="Segoe UI"/>
      <family val="2"/>
      <charset val="238"/>
    </font>
    <font>
      <b/>
      <i/>
      <sz val="9"/>
      <color indexed="17"/>
      <name val="Segoe UI"/>
      <family val="2"/>
      <charset val="238"/>
    </font>
    <font>
      <b/>
      <i/>
      <vertAlign val="superscript"/>
      <sz val="9"/>
      <color indexed="17"/>
      <name val="Segoe UI"/>
      <family val="2"/>
      <charset val="238"/>
    </font>
    <font>
      <sz val="10"/>
      <color rgb="FF0000FF"/>
      <name val="Segoe UI"/>
      <family val="2"/>
      <charset val="238"/>
    </font>
    <font>
      <sz val="11"/>
      <color rgb="FF0000FF"/>
      <name val="Calibri"/>
      <family val="2"/>
      <charset val="238"/>
    </font>
    <font>
      <sz val="9"/>
      <color rgb="FF0000FF"/>
      <name val="Calibri"/>
      <family val="2"/>
      <charset val="238"/>
    </font>
    <font>
      <b/>
      <i/>
      <sz val="9"/>
      <color rgb="FF0000FF"/>
      <name val="Segoe UI"/>
      <family val="2"/>
      <charset val="238"/>
    </font>
    <font>
      <sz val="10"/>
      <color rgb="FF00B050"/>
      <name val="Segoe UI"/>
      <family val="2"/>
      <charset val="238"/>
    </font>
    <font>
      <sz val="11"/>
      <color rgb="FF00B050"/>
      <name val="Calibri"/>
      <family val="2"/>
      <charset val="238"/>
    </font>
    <font>
      <sz val="9"/>
      <color rgb="FF00B050"/>
      <name val="Calibri"/>
      <family val="2"/>
      <charset val="238"/>
    </font>
    <font>
      <b/>
      <i/>
      <sz val="9"/>
      <color rgb="FF00B050"/>
      <name val="Segoe UI"/>
      <family val="2"/>
      <charset val="238"/>
    </font>
    <font>
      <sz val="11"/>
      <color indexed="8"/>
      <name val="Calibri"/>
      <family val="2"/>
      <charset val="238"/>
    </font>
    <font>
      <sz val="12"/>
      <color indexed="8"/>
      <name val="Segoe UI"/>
      <family val="2"/>
      <charset val="238"/>
    </font>
    <font>
      <b/>
      <i/>
      <sz val="9"/>
      <color rgb="FFFF0000"/>
      <name val="Segoe UI"/>
      <family val="2"/>
      <charset val="238"/>
    </font>
    <font>
      <b/>
      <i/>
      <sz val="9"/>
      <name val="Segoe UI"/>
      <family val="2"/>
      <charset val="238"/>
    </font>
    <font>
      <b/>
      <i/>
      <vertAlign val="superscript"/>
      <sz val="9"/>
      <name val="Segoe UI"/>
      <family val="2"/>
      <charset val="238"/>
    </font>
    <font>
      <sz val="11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rgb="FF0000FF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0000FF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FF"/>
      <name val="Calibri"/>
      <family val="2"/>
      <charset val="238"/>
    </font>
    <font>
      <sz val="10"/>
      <color rgb="FF00B050"/>
      <name val="Calibri"/>
      <family val="2"/>
      <charset val="238"/>
    </font>
    <font>
      <sz val="10"/>
      <color rgb="FFFF000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8"/>
      <name val="Arial"/>
      <family val="2"/>
      <charset val="238"/>
    </font>
    <font>
      <sz val="11"/>
      <color rgb="FFFF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79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hair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 style="medium">
        <color indexed="8"/>
      </left>
      <right/>
      <top style="thick">
        <color indexed="8"/>
      </top>
      <bottom style="thick">
        <color indexed="8"/>
      </bottom>
      <diagonal/>
    </border>
    <border>
      <left style="medium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medium">
        <color indexed="8"/>
      </right>
      <top style="thick">
        <color indexed="8"/>
      </top>
      <bottom style="thick">
        <color indexed="8"/>
      </bottom>
      <diagonal/>
    </border>
    <border>
      <left style="medium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</borders>
  <cellStyleXfs count="3">
    <xf numFmtId="0" fontId="0" fillId="0" borderId="0"/>
    <xf numFmtId="0" fontId="24" fillId="0" borderId="0"/>
    <xf numFmtId="0" fontId="2" fillId="0" borderId="0"/>
  </cellStyleXfs>
  <cellXfs count="194">
    <xf numFmtId="0" fontId="0" fillId="0" borderId="0" xfId="0"/>
    <xf numFmtId="0" fontId="24" fillId="0" borderId="0" xfId="1" applyAlignment="1">
      <alignment horizontal="center" vertical="center"/>
    </xf>
    <xf numFmtId="0" fontId="4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24" fillId="0" borderId="0" xfId="1" applyFont="1" applyAlignment="1">
      <alignment horizontal="center" vertical="center"/>
    </xf>
    <xf numFmtId="0" fontId="24" fillId="0" borderId="5" xfId="1" applyBorder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9" fillId="0" borderId="10" xfId="1" applyFont="1" applyBorder="1" applyAlignment="1">
      <alignment horizontal="center" vertical="center" wrapText="1"/>
    </xf>
    <xf numFmtId="0" fontId="19" fillId="0" borderId="11" xfId="1" applyFont="1" applyBorder="1" applyAlignment="1">
      <alignment horizontal="center" vertical="center" wrapText="1"/>
    </xf>
    <xf numFmtId="0" fontId="23" fillId="0" borderId="10" xfId="1" applyFont="1" applyBorder="1" applyAlignment="1">
      <alignment horizontal="center" vertical="center" wrapText="1"/>
    </xf>
    <xf numFmtId="0" fontId="23" fillId="0" borderId="11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26" fillId="0" borderId="12" xfId="1" applyFont="1" applyBorder="1" applyAlignment="1">
      <alignment horizontal="center" vertical="center" wrapText="1"/>
    </xf>
    <xf numFmtId="0" fontId="24" fillId="0" borderId="6" xfId="1" applyBorder="1" applyAlignment="1">
      <alignment horizontal="center" vertical="center"/>
    </xf>
    <xf numFmtId="0" fontId="26" fillId="0" borderId="15" xfId="1" applyFont="1" applyBorder="1" applyAlignment="1">
      <alignment horizontal="center" vertical="center"/>
    </xf>
    <xf numFmtId="0" fontId="24" fillId="0" borderId="37" xfId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3" fontId="5" fillId="0" borderId="0" xfId="1" applyNumberFormat="1" applyFont="1" applyAlignment="1">
      <alignment horizontal="left" vertical="center" wrapText="1"/>
    </xf>
    <xf numFmtId="0" fontId="24" fillId="0" borderId="6" xfId="1" applyFill="1" applyBorder="1" applyAlignment="1">
      <alignment horizontal="center" vertical="center"/>
    </xf>
    <xf numFmtId="0" fontId="29" fillId="0" borderId="22" xfId="1" applyFont="1" applyFill="1" applyBorder="1" applyAlignment="1">
      <alignment horizontal="center" vertical="center"/>
    </xf>
    <xf numFmtId="0" fontId="29" fillId="0" borderId="0" xfId="1" applyFont="1" applyAlignment="1">
      <alignment horizontal="center" vertical="center"/>
    </xf>
    <xf numFmtId="3" fontId="32" fillId="0" borderId="34" xfId="1" applyNumberFormat="1" applyFont="1" applyBorder="1" applyAlignment="1">
      <alignment horizontal="center" vertical="center"/>
    </xf>
    <xf numFmtId="3" fontId="31" fillId="0" borderId="35" xfId="1" applyNumberFormat="1" applyFont="1" applyBorder="1" applyAlignment="1">
      <alignment horizontal="center" vertical="center"/>
    </xf>
    <xf numFmtId="0" fontId="33" fillId="0" borderId="34" xfId="1" applyFont="1" applyBorder="1" applyAlignment="1">
      <alignment horizontal="center" vertical="center"/>
    </xf>
    <xf numFmtId="3" fontId="34" fillId="0" borderId="35" xfId="1" applyNumberFormat="1" applyFont="1" applyBorder="1" applyAlignment="1">
      <alignment horizontal="center" vertical="center"/>
    </xf>
    <xf numFmtId="0" fontId="30" fillId="0" borderId="35" xfId="1" applyFont="1" applyBorder="1" applyAlignment="1">
      <alignment horizontal="center" vertical="center"/>
    </xf>
    <xf numFmtId="3" fontId="35" fillId="0" borderId="36" xfId="1" applyNumberFormat="1" applyFont="1" applyBorder="1" applyAlignment="1">
      <alignment horizontal="center" vertical="center"/>
    </xf>
    <xf numFmtId="0" fontId="36" fillId="0" borderId="16" xfId="2" applyFont="1" applyFill="1" applyBorder="1" applyAlignment="1">
      <alignment horizontal="center" vertical="center" wrapText="1"/>
    </xf>
    <xf numFmtId="3" fontId="32" fillId="0" borderId="21" xfId="1" applyNumberFormat="1" applyFont="1" applyBorder="1" applyAlignment="1">
      <alignment horizontal="center" vertical="center"/>
    </xf>
    <xf numFmtId="3" fontId="31" fillId="0" borderId="38" xfId="1" applyNumberFormat="1" applyFont="1" applyBorder="1" applyAlignment="1">
      <alignment horizontal="center" vertical="center"/>
    </xf>
    <xf numFmtId="0" fontId="33" fillId="0" borderId="21" xfId="1" applyFont="1" applyBorder="1" applyAlignment="1">
      <alignment horizontal="center" vertical="center"/>
    </xf>
    <xf numFmtId="3" fontId="34" fillId="0" borderId="38" xfId="1" applyNumberFormat="1" applyFont="1" applyBorder="1" applyAlignment="1">
      <alignment horizontal="center" vertical="center"/>
    </xf>
    <xf numFmtId="0" fontId="30" fillId="0" borderId="38" xfId="1" applyFont="1" applyBorder="1" applyAlignment="1">
      <alignment horizontal="center" vertical="center"/>
    </xf>
    <xf numFmtId="3" fontId="35" fillId="0" borderId="40" xfId="1" applyNumberFormat="1" applyFont="1" applyBorder="1" applyAlignment="1">
      <alignment horizontal="center" vertical="center"/>
    </xf>
    <xf numFmtId="3" fontId="32" fillId="0" borderId="8" xfId="1" applyNumberFormat="1" applyFont="1" applyBorder="1" applyAlignment="1">
      <alignment horizontal="center" vertical="center"/>
    </xf>
    <xf numFmtId="3" fontId="31" fillId="0" borderId="18" xfId="1" applyNumberFormat="1" applyFont="1" applyBorder="1" applyAlignment="1">
      <alignment horizontal="center" vertical="center"/>
    </xf>
    <xf numFmtId="0" fontId="33" fillId="0" borderId="8" xfId="1" applyFont="1" applyBorder="1" applyAlignment="1">
      <alignment horizontal="center" vertical="center"/>
    </xf>
    <xf numFmtId="3" fontId="34" fillId="0" borderId="18" xfId="1" applyNumberFormat="1" applyFont="1" applyBorder="1" applyAlignment="1">
      <alignment horizontal="center" vertical="center"/>
    </xf>
    <xf numFmtId="0" fontId="30" fillId="0" borderId="18" xfId="1" applyFont="1" applyBorder="1" applyAlignment="1">
      <alignment horizontal="center" vertical="center"/>
    </xf>
    <xf numFmtId="3" fontId="35" fillId="0" borderId="20" xfId="1" applyNumberFormat="1" applyFont="1" applyBorder="1" applyAlignment="1">
      <alignment horizontal="center" vertical="center"/>
    </xf>
    <xf numFmtId="3" fontId="32" fillId="0" borderId="8" xfId="1" applyNumberFormat="1" applyFont="1" applyFill="1" applyBorder="1" applyAlignment="1">
      <alignment horizontal="center" vertical="center"/>
    </xf>
    <xf numFmtId="3" fontId="31" fillId="0" borderId="18" xfId="1" applyNumberFormat="1" applyFont="1" applyFill="1" applyBorder="1" applyAlignment="1">
      <alignment horizontal="center" vertical="center"/>
    </xf>
    <xf numFmtId="0" fontId="33" fillId="0" borderId="8" xfId="1" applyFont="1" applyFill="1" applyBorder="1" applyAlignment="1">
      <alignment horizontal="center" vertical="center"/>
    </xf>
    <xf numFmtId="3" fontId="34" fillId="0" borderId="18" xfId="1" applyNumberFormat="1" applyFont="1" applyFill="1" applyBorder="1" applyAlignment="1">
      <alignment horizontal="center" vertical="center"/>
    </xf>
    <xf numFmtId="0" fontId="30" fillId="0" borderId="18" xfId="1" applyFont="1" applyFill="1" applyBorder="1" applyAlignment="1">
      <alignment horizontal="center" vertical="center"/>
    </xf>
    <xf numFmtId="3" fontId="35" fillId="0" borderId="20" xfId="1" applyNumberFormat="1" applyFont="1" applyFill="1" applyBorder="1" applyAlignment="1">
      <alignment horizontal="center" vertical="center"/>
    </xf>
    <xf numFmtId="3" fontId="41" fillId="0" borderId="0" xfId="1" applyNumberFormat="1" applyFont="1" applyAlignment="1">
      <alignment horizontal="center" vertical="center"/>
    </xf>
    <xf numFmtId="3" fontId="32" fillId="0" borderId="23" xfId="1" applyNumberFormat="1" applyFont="1" applyFill="1" applyBorder="1" applyAlignment="1">
      <alignment vertical="center" wrapText="1"/>
    </xf>
    <xf numFmtId="3" fontId="31" fillId="0" borderId="25" xfId="1" applyNumberFormat="1" applyFont="1" applyFill="1" applyBorder="1" applyAlignment="1">
      <alignment horizontal="center" vertical="center"/>
    </xf>
    <xf numFmtId="3" fontId="30" fillId="0" borderId="24" xfId="1" applyNumberFormat="1" applyFont="1" applyFill="1" applyBorder="1" applyAlignment="1">
      <alignment horizontal="center" vertical="center"/>
    </xf>
    <xf numFmtId="3" fontId="34" fillId="0" borderId="25" xfId="1" applyNumberFormat="1" applyFont="1" applyFill="1" applyBorder="1" applyAlignment="1">
      <alignment horizontal="center" vertical="center"/>
    </xf>
    <xf numFmtId="3" fontId="30" fillId="0" borderId="24" xfId="1" applyNumberFormat="1" applyFont="1" applyFill="1" applyBorder="1" applyAlignment="1">
      <alignment horizontal="center" vertical="center" wrapText="1"/>
    </xf>
    <xf numFmtId="3" fontId="42" fillId="0" borderId="25" xfId="1" applyNumberFormat="1" applyFont="1" applyFill="1" applyBorder="1" applyAlignment="1">
      <alignment horizontal="center" vertical="center"/>
    </xf>
    <xf numFmtId="3" fontId="35" fillId="0" borderId="26" xfId="1" applyNumberFormat="1" applyFont="1" applyFill="1" applyBorder="1" applyAlignment="1">
      <alignment horizontal="center" vertical="center"/>
    </xf>
    <xf numFmtId="3" fontId="38" fillId="0" borderId="23" xfId="1" applyNumberFormat="1" applyFont="1" applyFill="1" applyBorder="1" applyAlignment="1">
      <alignment vertical="center" wrapText="1"/>
    </xf>
    <xf numFmtId="3" fontId="32" fillId="0" borderId="27" xfId="1" applyNumberFormat="1" applyFont="1" applyFill="1" applyBorder="1" applyAlignment="1">
      <alignment vertical="center" wrapText="1"/>
    </xf>
    <xf numFmtId="3" fontId="31" fillId="0" borderId="29" xfId="1" applyNumberFormat="1" applyFont="1" applyFill="1" applyBorder="1" applyAlignment="1">
      <alignment horizontal="center" vertical="center"/>
    </xf>
    <xf numFmtId="3" fontId="30" fillId="0" borderId="28" xfId="1" applyNumberFormat="1" applyFont="1" applyFill="1" applyBorder="1" applyAlignment="1">
      <alignment horizontal="center" vertical="center"/>
    </xf>
    <xf numFmtId="3" fontId="34" fillId="0" borderId="29" xfId="1" applyNumberFormat="1" applyFont="1" applyFill="1" applyBorder="1" applyAlignment="1">
      <alignment horizontal="center" vertical="center"/>
    </xf>
    <xf numFmtId="3" fontId="30" fillId="0" borderId="28" xfId="1" applyNumberFormat="1" applyFont="1" applyFill="1" applyBorder="1" applyAlignment="1">
      <alignment horizontal="center" vertical="center" wrapText="1"/>
    </xf>
    <xf numFmtId="3" fontId="42" fillId="0" borderId="29" xfId="1" applyNumberFormat="1" applyFont="1" applyFill="1" applyBorder="1" applyAlignment="1">
      <alignment horizontal="center" vertical="center"/>
    </xf>
    <xf numFmtId="3" fontId="35" fillId="0" borderId="30" xfId="1" applyNumberFormat="1" applyFont="1" applyFill="1" applyBorder="1" applyAlignment="1">
      <alignment horizontal="center" vertical="center"/>
    </xf>
    <xf numFmtId="0" fontId="32" fillId="0" borderId="31" xfId="1" applyFont="1" applyBorder="1" applyAlignment="1">
      <alignment horizontal="left" vertical="center"/>
    </xf>
    <xf numFmtId="0" fontId="30" fillId="0" borderId="32" xfId="1" applyFont="1" applyBorder="1" applyAlignment="1">
      <alignment horizontal="center" vertical="center" wrapText="1"/>
    </xf>
    <xf numFmtId="0" fontId="30" fillId="0" borderId="32" xfId="1" applyFont="1" applyBorder="1" applyAlignment="1">
      <alignment horizontal="center" vertical="center"/>
    </xf>
    <xf numFmtId="3" fontId="31" fillId="0" borderId="32" xfId="1" applyNumberFormat="1" applyFont="1" applyBorder="1" applyAlignment="1">
      <alignment horizontal="center" vertical="center"/>
    </xf>
    <xf numFmtId="3" fontId="34" fillId="0" borderId="32" xfId="1" applyNumberFormat="1" applyFont="1" applyBorder="1" applyAlignment="1">
      <alignment horizontal="center" vertical="center"/>
    </xf>
    <xf numFmtId="3" fontId="42" fillId="0" borderId="32" xfId="1" applyNumberFormat="1" applyFont="1" applyBorder="1" applyAlignment="1">
      <alignment horizontal="center" vertical="center"/>
    </xf>
    <xf numFmtId="3" fontId="43" fillId="0" borderId="33" xfId="1" applyNumberFormat="1" applyFont="1" applyBorder="1" applyAlignment="1">
      <alignment horizontal="center" vertical="center"/>
    </xf>
    <xf numFmtId="3" fontId="32" fillId="0" borderId="52" xfId="1" applyNumberFormat="1" applyFont="1" applyBorder="1" applyAlignment="1">
      <alignment horizontal="center" vertical="center"/>
    </xf>
    <xf numFmtId="3" fontId="30" fillId="0" borderId="1" xfId="1" applyNumberFormat="1" applyFont="1" applyBorder="1" applyAlignment="1">
      <alignment horizontal="center" vertical="center"/>
    </xf>
    <xf numFmtId="3" fontId="30" fillId="0" borderId="3" xfId="1" applyNumberFormat="1" applyFont="1" applyBorder="1" applyAlignment="1">
      <alignment horizontal="center" vertical="center"/>
    </xf>
    <xf numFmtId="3" fontId="32" fillId="0" borderId="3" xfId="1" applyNumberFormat="1" applyFont="1" applyBorder="1" applyAlignment="1">
      <alignment horizontal="center" vertical="center"/>
    </xf>
    <xf numFmtId="0" fontId="24" fillId="0" borderId="53" xfId="1" applyBorder="1" applyAlignment="1">
      <alignment horizontal="center" vertical="center"/>
    </xf>
    <xf numFmtId="0" fontId="36" fillId="0" borderId="59" xfId="2" applyFont="1" applyFill="1" applyBorder="1" applyAlignment="1">
      <alignment horizontal="center" vertical="center" wrapText="1"/>
    </xf>
    <xf numFmtId="0" fontId="30" fillId="0" borderId="61" xfId="0" applyFont="1" applyBorder="1" applyAlignment="1">
      <alignment horizontal="center" vertical="center" wrapText="1"/>
    </xf>
    <xf numFmtId="3" fontId="31" fillId="0" borderId="62" xfId="1" applyNumberFormat="1" applyFont="1" applyBorder="1" applyAlignment="1">
      <alignment horizontal="center" vertical="center"/>
    </xf>
    <xf numFmtId="0" fontId="30" fillId="0" borderId="50" xfId="0" applyFont="1" applyBorder="1" applyAlignment="1">
      <alignment horizontal="center" vertical="center" wrapText="1"/>
    </xf>
    <xf numFmtId="3" fontId="31" fillId="0" borderId="63" xfId="1" applyNumberFormat="1" applyFont="1" applyBorder="1" applyAlignment="1">
      <alignment horizontal="center" vertical="center"/>
    </xf>
    <xf numFmtId="0" fontId="24" fillId="0" borderId="64" xfId="1" applyBorder="1" applyAlignment="1">
      <alignment horizontal="center" vertical="center"/>
    </xf>
    <xf numFmtId="0" fontId="24" fillId="0" borderId="65" xfId="1" applyBorder="1" applyAlignment="1">
      <alignment horizontal="center" vertical="center"/>
    </xf>
    <xf numFmtId="0" fontId="30" fillId="0" borderId="60" xfId="0" applyFont="1" applyBorder="1" applyAlignment="1">
      <alignment vertical="center" wrapText="1"/>
    </xf>
    <xf numFmtId="0" fontId="30" fillId="0" borderId="49" xfId="0" applyFont="1" applyBorder="1" applyAlignment="1">
      <alignment vertical="center" wrapText="1"/>
    </xf>
    <xf numFmtId="0" fontId="44" fillId="0" borderId="61" xfId="0" applyFont="1" applyFill="1" applyBorder="1" applyAlignment="1">
      <alignment horizontal="center" vertical="center" wrapText="1"/>
    </xf>
    <xf numFmtId="0" fontId="44" fillId="0" borderId="50" xfId="0" applyFont="1" applyFill="1" applyBorder="1" applyAlignment="1">
      <alignment horizontal="center" vertical="center" wrapText="1"/>
    </xf>
    <xf numFmtId="0" fontId="24" fillId="0" borderId="0" xfId="1" applyAlignment="1">
      <alignment vertical="center"/>
    </xf>
    <xf numFmtId="0" fontId="0" fillId="0" borderId="0" xfId="0" applyAlignment="1">
      <alignment vertical="center"/>
    </xf>
    <xf numFmtId="0" fontId="5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5" fillId="0" borderId="0" xfId="1" applyFont="1" applyAlignment="1">
      <alignment vertical="center" wrapText="1"/>
    </xf>
    <xf numFmtId="0" fontId="17" fillId="0" borderId="0" xfId="1" applyFont="1" applyAlignment="1">
      <alignment horizontal="center" vertical="center"/>
    </xf>
    <xf numFmtId="0" fontId="24" fillId="0" borderId="0" xfId="1" applyFont="1" applyAlignment="1">
      <alignment vertical="center"/>
    </xf>
    <xf numFmtId="0" fontId="21" fillId="0" borderId="0" xfId="1" applyFont="1" applyAlignment="1">
      <alignment horizontal="center" vertical="center"/>
    </xf>
    <xf numFmtId="0" fontId="24" fillId="0" borderId="0" xfId="1" applyAlignment="1">
      <alignment vertical="center" wrapText="1"/>
    </xf>
    <xf numFmtId="0" fontId="24" fillId="0" borderId="0" xfId="1" applyFont="1" applyBorder="1" applyAlignment="1">
      <alignment vertical="center"/>
    </xf>
    <xf numFmtId="0" fontId="8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22" fillId="0" borderId="0" xfId="1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1" applyFont="1" applyAlignment="1">
      <alignment vertical="center" wrapText="1"/>
    </xf>
    <xf numFmtId="0" fontId="11" fillId="0" borderId="54" xfId="1" applyFont="1" applyBorder="1" applyAlignment="1">
      <alignment horizontal="center" vertical="center"/>
    </xf>
    <xf numFmtId="0" fontId="11" fillId="0" borderId="54" xfId="1" applyFont="1" applyBorder="1" applyAlignment="1">
      <alignment horizontal="center" vertical="center" wrapText="1"/>
    </xf>
    <xf numFmtId="0" fontId="10" fillId="0" borderId="55" xfId="1" applyFont="1" applyBorder="1" applyAlignment="1">
      <alignment horizontal="center" vertical="center"/>
    </xf>
    <xf numFmtId="0" fontId="27" fillId="0" borderId="56" xfId="1" applyFont="1" applyBorder="1" applyAlignment="1">
      <alignment horizontal="center" vertical="center"/>
    </xf>
    <xf numFmtId="0" fontId="19" fillId="0" borderId="57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9" fillId="0" borderId="14" xfId="1" applyFont="1" applyBorder="1" applyAlignment="1">
      <alignment horizontal="center" vertical="center"/>
    </xf>
    <xf numFmtId="0" fontId="23" fillId="0" borderId="13" xfId="1" applyFont="1" applyBorder="1" applyAlignment="1">
      <alignment horizontal="center" vertical="center"/>
    </xf>
    <xf numFmtId="0" fontId="23" fillId="0" borderId="14" xfId="1" applyFont="1" applyBorder="1" applyAlignment="1">
      <alignment horizontal="center" vertical="center"/>
    </xf>
    <xf numFmtId="0" fontId="10" fillId="0" borderId="13" xfId="1" applyFont="1" applyBorder="1" applyAlignment="1">
      <alignment horizontal="center" vertical="center" wrapText="1"/>
    </xf>
    <xf numFmtId="0" fontId="10" fillId="0" borderId="14" xfId="1" applyFont="1" applyBorder="1" applyAlignment="1">
      <alignment horizontal="center" vertical="center"/>
    </xf>
    <xf numFmtId="0" fontId="24" fillId="0" borderId="45" xfId="1" applyBorder="1" applyAlignment="1">
      <alignment vertical="center"/>
    </xf>
    <xf numFmtId="0" fontId="24" fillId="0" borderId="46" xfId="1" applyBorder="1" applyAlignment="1">
      <alignment vertical="center"/>
    </xf>
    <xf numFmtId="0" fontId="33" fillId="0" borderId="1" xfId="0" applyFont="1" applyBorder="1" applyAlignment="1">
      <alignment horizontal="center" vertical="center"/>
    </xf>
    <xf numFmtId="0" fontId="30" fillId="0" borderId="17" xfId="1" applyFont="1" applyBorder="1" applyAlignment="1">
      <alignment horizontal="center" vertical="center" wrapText="1"/>
    </xf>
    <xf numFmtId="0" fontId="30" fillId="0" borderId="47" xfId="0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30" fillId="0" borderId="43" xfId="0" applyFont="1" applyBorder="1" applyAlignment="1">
      <alignment horizontal="center" vertical="center"/>
    </xf>
    <xf numFmtId="0" fontId="30" fillId="0" borderId="44" xfId="0" applyFont="1" applyBorder="1" applyAlignment="1">
      <alignment vertical="center"/>
    </xf>
    <xf numFmtId="0" fontId="0" fillId="0" borderId="0" xfId="1" applyFont="1" applyAlignment="1">
      <alignment vertical="center"/>
    </xf>
    <xf numFmtId="0" fontId="30" fillId="0" borderId="39" xfId="1" applyFont="1" applyBorder="1" applyAlignment="1">
      <alignment horizontal="center" vertical="center" wrapText="1"/>
    </xf>
    <xf numFmtId="0" fontId="30" fillId="0" borderId="19" xfId="1" applyFont="1" applyBorder="1" applyAlignment="1">
      <alignment horizontal="center" vertical="center" wrapText="1"/>
    </xf>
    <xf numFmtId="0" fontId="30" fillId="0" borderId="58" xfId="0" applyFont="1" applyBorder="1" applyAlignment="1">
      <alignment vertical="center" wrapText="1"/>
    </xf>
    <xf numFmtId="0" fontId="32" fillId="0" borderId="51" xfId="0" applyFont="1" applyBorder="1" applyAlignment="1">
      <alignment horizontal="center" vertical="center"/>
    </xf>
    <xf numFmtId="0" fontId="30" fillId="0" borderId="51" xfId="0" applyFont="1" applyBorder="1" applyAlignment="1">
      <alignment horizontal="center" vertical="center"/>
    </xf>
    <xf numFmtId="0" fontId="37" fillId="0" borderId="51" xfId="0" applyFont="1" applyBorder="1" applyAlignment="1">
      <alignment horizontal="center" vertical="center"/>
    </xf>
    <xf numFmtId="0" fontId="30" fillId="0" borderId="7" xfId="0" applyFont="1" applyBorder="1" applyAlignment="1">
      <alignment vertical="center" wrapText="1"/>
    </xf>
    <xf numFmtId="0" fontId="42" fillId="0" borderId="7" xfId="0" applyFont="1" applyBorder="1" applyAlignment="1">
      <alignment vertical="center" wrapText="1"/>
    </xf>
    <xf numFmtId="0" fontId="32" fillId="0" borderId="3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42" fillId="0" borderId="7" xfId="0" applyFont="1" applyFill="1" applyBorder="1" applyAlignment="1">
      <alignment vertical="center" wrapText="1"/>
    </xf>
    <xf numFmtId="0" fontId="32" fillId="0" borderId="3" xfId="0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3" fillId="0" borderId="3" xfId="0" applyFont="1" applyFill="1" applyBorder="1" applyAlignment="1">
      <alignment horizontal="center" vertical="center"/>
    </xf>
    <xf numFmtId="0" fontId="30" fillId="0" borderId="19" xfId="1" applyFont="1" applyFill="1" applyBorder="1" applyAlignment="1">
      <alignment horizontal="center" vertical="center" wrapText="1"/>
    </xf>
    <xf numFmtId="0" fontId="30" fillId="0" borderId="43" xfId="0" applyFont="1" applyFill="1" applyBorder="1" applyAlignment="1">
      <alignment horizontal="center" vertical="center"/>
    </xf>
    <xf numFmtId="0" fontId="30" fillId="0" borderId="44" xfId="0" applyFont="1" applyFill="1" applyBorder="1" applyAlignment="1">
      <alignment vertical="center"/>
    </xf>
    <xf numFmtId="0" fontId="24" fillId="0" borderId="0" xfId="1" applyFill="1" applyAlignment="1">
      <alignment vertical="center"/>
    </xf>
    <xf numFmtId="0" fontId="30" fillId="0" borderId="45" xfId="0" applyFont="1" applyBorder="1" applyAlignment="1">
      <alignment horizontal="center" vertical="center"/>
    </xf>
    <xf numFmtId="0" fontId="30" fillId="0" borderId="46" xfId="0" applyFont="1" applyBorder="1" applyAlignment="1">
      <alignment vertical="center"/>
    </xf>
    <xf numFmtId="0" fontId="30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vertical="center" wrapText="1"/>
    </xf>
    <xf numFmtId="0" fontId="39" fillId="0" borderId="0" xfId="1" applyFont="1" applyAlignment="1">
      <alignment horizontal="center" vertical="center"/>
    </xf>
    <xf numFmtId="0" fontId="40" fillId="0" borderId="0" xfId="1" applyFont="1" applyAlignment="1">
      <alignment horizontal="center" vertical="center"/>
    </xf>
    <xf numFmtId="0" fontId="40" fillId="0" borderId="0" xfId="1" applyFont="1" applyAlignment="1">
      <alignment vertical="center"/>
    </xf>
    <xf numFmtId="3" fontId="32" fillId="0" borderId="24" xfId="1" applyNumberFormat="1" applyFont="1" applyFill="1" applyBorder="1" applyAlignment="1">
      <alignment vertical="center" wrapText="1"/>
    </xf>
    <xf numFmtId="0" fontId="6" fillId="0" borderId="0" xfId="1" applyFont="1" applyFill="1" applyAlignment="1">
      <alignment vertical="center"/>
    </xf>
    <xf numFmtId="3" fontId="38" fillId="0" borderId="24" xfId="1" applyNumberFormat="1" applyFont="1" applyFill="1" applyBorder="1" applyAlignment="1">
      <alignment vertical="center" wrapText="1"/>
    </xf>
    <xf numFmtId="3" fontId="32" fillId="0" borderId="28" xfId="1" applyNumberFormat="1" applyFont="1" applyFill="1" applyBorder="1" applyAlignment="1">
      <alignment vertical="center" wrapText="1"/>
    </xf>
    <xf numFmtId="0" fontId="42" fillId="0" borderId="66" xfId="0" applyFont="1" applyBorder="1" applyAlignment="1">
      <alignment vertical="center" wrapText="1"/>
    </xf>
    <xf numFmtId="0" fontId="36" fillId="0" borderId="67" xfId="2" applyFont="1" applyFill="1" applyBorder="1" applyAlignment="1">
      <alignment horizontal="center" vertical="center" wrapText="1"/>
    </xf>
    <xf numFmtId="0" fontId="32" fillId="0" borderId="55" xfId="0" applyFont="1" applyBorder="1" applyAlignment="1">
      <alignment horizontal="center" vertical="center"/>
    </xf>
    <xf numFmtId="0" fontId="30" fillId="0" borderId="55" xfId="0" applyFont="1" applyBorder="1" applyAlignment="1">
      <alignment horizontal="center" vertical="center"/>
    </xf>
    <xf numFmtId="0" fontId="37" fillId="0" borderId="55" xfId="0" applyFont="1" applyBorder="1" applyAlignment="1">
      <alignment horizontal="center" vertical="center"/>
    </xf>
    <xf numFmtId="3" fontId="32" fillId="0" borderId="68" xfId="1" applyNumberFormat="1" applyFont="1" applyBorder="1" applyAlignment="1">
      <alignment horizontal="center" vertical="center"/>
    </xf>
    <xf numFmtId="3" fontId="31" fillId="0" borderId="69" xfId="1" applyNumberFormat="1" applyFont="1" applyBorder="1" applyAlignment="1">
      <alignment horizontal="center" vertical="center"/>
    </xf>
    <xf numFmtId="0" fontId="33" fillId="0" borderId="55" xfId="0" applyFont="1" applyBorder="1" applyAlignment="1">
      <alignment horizontal="center" vertical="center"/>
    </xf>
    <xf numFmtId="0" fontId="33" fillId="0" borderId="68" xfId="1" applyFont="1" applyBorder="1" applyAlignment="1">
      <alignment horizontal="center" vertical="center"/>
    </xf>
    <xf numFmtId="3" fontId="34" fillId="0" borderId="69" xfId="1" applyNumberFormat="1" applyFont="1" applyBorder="1" applyAlignment="1">
      <alignment horizontal="center" vertical="center"/>
    </xf>
    <xf numFmtId="0" fontId="30" fillId="0" borderId="70" xfId="1" applyFont="1" applyBorder="1" applyAlignment="1">
      <alignment horizontal="center" vertical="center" wrapText="1"/>
    </xf>
    <xf numFmtId="0" fontId="30" fillId="0" borderId="69" xfId="1" applyFont="1" applyBorder="1" applyAlignment="1">
      <alignment horizontal="center" vertical="center"/>
    </xf>
    <xf numFmtId="3" fontId="35" fillId="0" borderId="71" xfId="1" applyNumberFormat="1" applyFont="1" applyBorder="1" applyAlignment="1">
      <alignment horizontal="center" vertical="center"/>
    </xf>
    <xf numFmtId="0" fontId="32" fillId="0" borderId="72" xfId="1" applyFont="1" applyBorder="1" applyAlignment="1">
      <alignment vertical="center"/>
    </xf>
    <xf numFmtId="0" fontId="32" fillId="0" borderId="73" xfId="1" applyFont="1" applyBorder="1" applyAlignment="1">
      <alignment vertical="center" wrapText="1"/>
    </xf>
    <xf numFmtId="0" fontId="30" fillId="0" borderId="74" xfId="1" applyFont="1" applyBorder="1" applyAlignment="1">
      <alignment horizontal="center" vertical="center"/>
    </xf>
    <xf numFmtId="3" fontId="30" fillId="0" borderId="73" xfId="1" applyNumberFormat="1" applyFont="1" applyBorder="1" applyAlignment="1">
      <alignment horizontal="center" vertical="center"/>
    </xf>
    <xf numFmtId="3" fontId="31" fillId="0" borderId="75" xfId="1" applyNumberFormat="1" applyFont="1" applyBorder="1" applyAlignment="1">
      <alignment horizontal="center" vertical="center"/>
    </xf>
    <xf numFmtId="3" fontId="31" fillId="0" borderId="76" xfId="1" applyNumberFormat="1" applyFont="1" applyBorder="1" applyAlignment="1">
      <alignment horizontal="center" vertical="center"/>
    </xf>
    <xf numFmtId="3" fontId="31" fillId="0" borderId="77" xfId="1" applyNumberFormat="1" applyFont="1" applyBorder="1" applyAlignment="1">
      <alignment horizontal="center" vertical="center"/>
    </xf>
    <xf numFmtId="3" fontId="34" fillId="0" borderId="75" xfId="1" applyNumberFormat="1" applyFont="1" applyBorder="1" applyAlignment="1">
      <alignment horizontal="center" vertical="center"/>
    </xf>
    <xf numFmtId="3" fontId="34" fillId="0" borderId="76" xfId="1" applyNumberFormat="1" applyFont="1" applyBorder="1" applyAlignment="1">
      <alignment horizontal="center" vertical="center"/>
    </xf>
    <xf numFmtId="3" fontId="34" fillId="0" borderId="77" xfId="1" applyNumberFormat="1" applyFont="1" applyBorder="1" applyAlignment="1">
      <alignment horizontal="center" vertical="center"/>
    </xf>
    <xf numFmtId="3" fontId="35" fillId="0" borderId="78" xfId="1" applyNumberFormat="1" applyFont="1" applyBorder="1" applyAlignment="1">
      <alignment horizontal="center" vertical="center"/>
    </xf>
    <xf numFmtId="0" fontId="24" fillId="0" borderId="0" xfId="1" applyFont="1" applyAlignment="1">
      <alignment horizontal="left" vertical="center"/>
    </xf>
    <xf numFmtId="0" fontId="0" fillId="0" borderId="0" xfId="1" applyFont="1" applyAlignment="1">
      <alignment horizontal="left" vertical="center"/>
    </xf>
    <xf numFmtId="0" fontId="30" fillId="0" borderId="48" xfId="0" applyFont="1" applyBorder="1" applyAlignment="1">
      <alignment horizontal="center" vertical="center"/>
    </xf>
    <xf numFmtId="0" fontId="30" fillId="0" borderId="44" xfId="0" applyFont="1" applyBorder="1" applyAlignment="1">
      <alignment horizontal="center" vertical="center"/>
    </xf>
    <xf numFmtId="0" fontId="0" fillId="0" borderId="0" xfId="1" applyFont="1" applyBorder="1" applyAlignment="1">
      <alignment horizontal="right" vertical="center"/>
    </xf>
    <xf numFmtId="49" fontId="44" fillId="0" borderId="50" xfId="0" applyNumberFormat="1" applyFont="1" applyFill="1" applyBorder="1" applyAlignment="1">
      <alignment horizontal="center" vertical="center" wrapText="1"/>
    </xf>
    <xf numFmtId="0" fontId="45" fillId="0" borderId="0" xfId="1" applyFont="1" applyAlignment="1">
      <alignment vertical="center"/>
    </xf>
    <xf numFmtId="0" fontId="3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0" fillId="0" borderId="41" xfId="1" applyFont="1" applyBorder="1" applyAlignment="1">
      <alignment horizontal="center" vertical="center" wrapText="1"/>
    </xf>
    <xf numFmtId="0" fontId="0" fillId="0" borderId="42" xfId="1" applyFont="1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AECF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6"/>
  <sheetViews>
    <sheetView tabSelected="1" zoomScaleNormal="100" workbookViewId="0">
      <selection activeCell="U66" sqref="U66"/>
    </sheetView>
  </sheetViews>
  <sheetFormatPr defaultRowHeight="15" x14ac:dyDescent="0.25"/>
  <cols>
    <col min="1" max="1" width="3.5703125" style="1" customWidth="1"/>
    <col min="2" max="2" width="46.42578125" style="88" customWidth="1"/>
    <col min="3" max="3" width="11.5703125" style="98" customWidth="1"/>
    <col min="4" max="5" width="9.7109375" style="1" customWidth="1"/>
    <col min="6" max="6" width="9.7109375" style="95" customWidth="1"/>
    <col min="7" max="8" width="9.7109375" style="88" customWidth="1"/>
    <col min="9" max="10" width="9.7109375" style="97" customWidth="1"/>
    <col min="11" max="11" width="9.7109375" style="88" customWidth="1"/>
    <col min="12" max="12" width="26.7109375" style="98" customWidth="1"/>
    <col min="13" max="13" width="9.7109375" style="88" customWidth="1"/>
    <col min="14" max="14" width="9.7109375" style="1" customWidth="1"/>
    <col min="15" max="15" width="9.140625" style="88"/>
    <col min="16" max="16" width="10.42578125" style="88" customWidth="1"/>
    <col min="17" max="258" width="9.140625" style="88"/>
    <col min="259" max="259" width="33" style="88" customWidth="1"/>
    <col min="260" max="260" width="0" style="88" hidden="1" customWidth="1"/>
    <col min="261" max="261" width="15.28515625" style="88" customWidth="1"/>
    <col min="262" max="262" width="9" style="88" customWidth="1"/>
    <col min="263" max="263" width="9.140625" style="88"/>
    <col min="264" max="264" width="9" style="88" customWidth="1"/>
    <col min="265" max="270" width="9.140625" style="88"/>
    <col min="271" max="271" width="49.5703125" style="88" customWidth="1"/>
    <col min="272" max="514" width="9.140625" style="88"/>
    <col min="515" max="515" width="33" style="88" customWidth="1"/>
    <col min="516" max="516" width="0" style="88" hidden="1" customWidth="1"/>
    <col min="517" max="517" width="15.28515625" style="88" customWidth="1"/>
    <col min="518" max="518" width="9" style="88" customWidth="1"/>
    <col min="519" max="519" width="9.140625" style="88"/>
    <col min="520" max="520" width="9" style="88" customWidth="1"/>
    <col min="521" max="526" width="9.140625" style="88"/>
    <col min="527" max="527" width="49.5703125" style="88" customWidth="1"/>
    <col min="528" max="770" width="9.140625" style="88"/>
    <col min="771" max="771" width="33" style="88" customWidth="1"/>
    <col min="772" max="772" width="0" style="88" hidden="1" customWidth="1"/>
    <col min="773" max="773" width="15.28515625" style="88" customWidth="1"/>
    <col min="774" max="774" width="9" style="88" customWidth="1"/>
    <col min="775" max="775" width="9.140625" style="88"/>
    <col min="776" max="776" width="9" style="88" customWidth="1"/>
    <col min="777" max="782" width="9.140625" style="88"/>
    <col min="783" max="783" width="49.5703125" style="88" customWidth="1"/>
    <col min="784" max="1026" width="9.140625" style="88"/>
    <col min="1027" max="1027" width="33" style="88" customWidth="1"/>
    <col min="1028" max="1028" width="0" style="88" hidden="1" customWidth="1"/>
    <col min="1029" max="1029" width="15.28515625" style="88" customWidth="1"/>
    <col min="1030" max="1030" width="9" style="88" customWidth="1"/>
    <col min="1031" max="1031" width="9.140625" style="88"/>
    <col min="1032" max="1032" width="9" style="88" customWidth="1"/>
    <col min="1033" max="1038" width="9.140625" style="88"/>
    <col min="1039" max="1039" width="49.5703125" style="88" customWidth="1"/>
    <col min="1040" max="1282" width="9.140625" style="88"/>
    <col min="1283" max="1283" width="33" style="88" customWidth="1"/>
    <col min="1284" max="1284" width="0" style="88" hidden="1" customWidth="1"/>
    <col min="1285" max="1285" width="15.28515625" style="88" customWidth="1"/>
    <col min="1286" max="1286" width="9" style="88" customWidth="1"/>
    <col min="1287" max="1287" width="9.140625" style="88"/>
    <col min="1288" max="1288" width="9" style="88" customWidth="1"/>
    <col min="1289" max="1294" width="9.140625" style="88"/>
    <col min="1295" max="1295" width="49.5703125" style="88" customWidth="1"/>
    <col min="1296" max="1538" width="9.140625" style="88"/>
    <col min="1539" max="1539" width="33" style="88" customWidth="1"/>
    <col min="1540" max="1540" width="0" style="88" hidden="1" customWidth="1"/>
    <col min="1541" max="1541" width="15.28515625" style="88" customWidth="1"/>
    <col min="1542" max="1542" width="9" style="88" customWidth="1"/>
    <col min="1543" max="1543" width="9.140625" style="88"/>
    <col min="1544" max="1544" width="9" style="88" customWidth="1"/>
    <col min="1545" max="1550" width="9.140625" style="88"/>
    <col min="1551" max="1551" width="49.5703125" style="88" customWidth="1"/>
    <col min="1552" max="1794" width="9.140625" style="88"/>
    <col min="1795" max="1795" width="33" style="88" customWidth="1"/>
    <col min="1796" max="1796" width="0" style="88" hidden="1" customWidth="1"/>
    <col min="1797" max="1797" width="15.28515625" style="88" customWidth="1"/>
    <col min="1798" max="1798" width="9" style="88" customWidth="1"/>
    <col min="1799" max="1799" width="9.140625" style="88"/>
    <col min="1800" max="1800" width="9" style="88" customWidth="1"/>
    <col min="1801" max="1806" width="9.140625" style="88"/>
    <col min="1807" max="1807" width="49.5703125" style="88" customWidth="1"/>
    <col min="1808" max="2050" width="9.140625" style="88"/>
    <col min="2051" max="2051" width="33" style="88" customWidth="1"/>
    <col min="2052" max="2052" width="0" style="88" hidden="1" customWidth="1"/>
    <col min="2053" max="2053" width="15.28515625" style="88" customWidth="1"/>
    <col min="2054" max="2054" width="9" style="88" customWidth="1"/>
    <col min="2055" max="2055" width="9.140625" style="88"/>
    <col min="2056" max="2056" width="9" style="88" customWidth="1"/>
    <col min="2057" max="2062" width="9.140625" style="88"/>
    <col min="2063" max="2063" width="49.5703125" style="88" customWidth="1"/>
    <col min="2064" max="2306" width="9.140625" style="88"/>
    <col min="2307" max="2307" width="33" style="88" customWidth="1"/>
    <col min="2308" max="2308" width="0" style="88" hidden="1" customWidth="1"/>
    <col min="2309" max="2309" width="15.28515625" style="88" customWidth="1"/>
    <col min="2310" max="2310" width="9" style="88" customWidth="1"/>
    <col min="2311" max="2311" width="9.140625" style="88"/>
    <col min="2312" max="2312" width="9" style="88" customWidth="1"/>
    <col min="2313" max="2318" width="9.140625" style="88"/>
    <col min="2319" max="2319" width="49.5703125" style="88" customWidth="1"/>
    <col min="2320" max="2562" width="9.140625" style="88"/>
    <col min="2563" max="2563" width="33" style="88" customWidth="1"/>
    <col min="2564" max="2564" width="0" style="88" hidden="1" customWidth="1"/>
    <col min="2565" max="2565" width="15.28515625" style="88" customWidth="1"/>
    <col min="2566" max="2566" width="9" style="88" customWidth="1"/>
    <col min="2567" max="2567" width="9.140625" style="88"/>
    <col min="2568" max="2568" width="9" style="88" customWidth="1"/>
    <col min="2569" max="2574" width="9.140625" style="88"/>
    <col min="2575" max="2575" width="49.5703125" style="88" customWidth="1"/>
    <col min="2576" max="2818" width="9.140625" style="88"/>
    <col min="2819" max="2819" width="33" style="88" customWidth="1"/>
    <col min="2820" max="2820" width="0" style="88" hidden="1" customWidth="1"/>
    <col min="2821" max="2821" width="15.28515625" style="88" customWidth="1"/>
    <col min="2822" max="2822" width="9" style="88" customWidth="1"/>
    <col min="2823" max="2823" width="9.140625" style="88"/>
    <col min="2824" max="2824" width="9" style="88" customWidth="1"/>
    <col min="2825" max="2830" width="9.140625" style="88"/>
    <col min="2831" max="2831" width="49.5703125" style="88" customWidth="1"/>
    <col min="2832" max="3074" width="9.140625" style="88"/>
    <col min="3075" max="3075" width="33" style="88" customWidth="1"/>
    <col min="3076" max="3076" width="0" style="88" hidden="1" customWidth="1"/>
    <col min="3077" max="3077" width="15.28515625" style="88" customWidth="1"/>
    <col min="3078" max="3078" width="9" style="88" customWidth="1"/>
    <col min="3079" max="3079" width="9.140625" style="88"/>
    <col min="3080" max="3080" width="9" style="88" customWidth="1"/>
    <col min="3081" max="3086" width="9.140625" style="88"/>
    <col min="3087" max="3087" width="49.5703125" style="88" customWidth="1"/>
    <col min="3088" max="3330" width="9.140625" style="88"/>
    <col min="3331" max="3331" width="33" style="88" customWidth="1"/>
    <col min="3332" max="3332" width="0" style="88" hidden="1" customWidth="1"/>
    <col min="3333" max="3333" width="15.28515625" style="88" customWidth="1"/>
    <col min="3334" max="3334" width="9" style="88" customWidth="1"/>
    <col min="3335" max="3335" width="9.140625" style="88"/>
    <col min="3336" max="3336" width="9" style="88" customWidth="1"/>
    <col min="3337" max="3342" width="9.140625" style="88"/>
    <col min="3343" max="3343" width="49.5703125" style="88" customWidth="1"/>
    <col min="3344" max="3586" width="9.140625" style="88"/>
    <col min="3587" max="3587" width="33" style="88" customWidth="1"/>
    <col min="3588" max="3588" width="0" style="88" hidden="1" customWidth="1"/>
    <col min="3589" max="3589" width="15.28515625" style="88" customWidth="1"/>
    <col min="3590" max="3590" width="9" style="88" customWidth="1"/>
    <col min="3591" max="3591" width="9.140625" style="88"/>
    <col min="3592" max="3592" width="9" style="88" customWidth="1"/>
    <col min="3593" max="3598" width="9.140625" style="88"/>
    <col min="3599" max="3599" width="49.5703125" style="88" customWidth="1"/>
    <col min="3600" max="3842" width="9.140625" style="88"/>
    <col min="3843" max="3843" width="33" style="88" customWidth="1"/>
    <col min="3844" max="3844" width="0" style="88" hidden="1" customWidth="1"/>
    <col min="3845" max="3845" width="15.28515625" style="88" customWidth="1"/>
    <col min="3846" max="3846" width="9" style="88" customWidth="1"/>
    <col min="3847" max="3847" width="9.140625" style="88"/>
    <col min="3848" max="3848" width="9" style="88" customWidth="1"/>
    <col min="3849" max="3854" width="9.140625" style="88"/>
    <col min="3855" max="3855" width="49.5703125" style="88" customWidth="1"/>
    <col min="3856" max="4098" width="9.140625" style="88"/>
    <col min="4099" max="4099" width="33" style="88" customWidth="1"/>
    <col min="4100" max="4100" width="0" style="88" hidden="1" customWidth="1"/>
    <col min="4101" max="4101" width="15.28515625" style="88" customWidth="1"/>
    <col min="4102" max="4102" width="9" style="88" customWidth="1"/>
    <col min="4103" max="4103" width="9.140625" style="88"/>
    <col min="4104" max="4104" width="9" style="88" customWidth="1"/>
    <col min="4105" max="4110" width="9.140625" style="88"/>
    <col min="4111" max="4111" width="49.5703125" style="88" customWidth="1"/>
    <col min="4112" max="4354" width="9.140625" style="88"/>
    <col min="4355" max="4355" width="33" style="88" customWidth="1"/>
    <col min="4356" max="4356" width="0" style="88" hidden="1" customWidth="1"/>
    <col min="4357" max="4357" width="15.28515625" style="88" customWidth="1"/>
    <col min="4358" max="4358" width="9" style="88" customWidth="1"/>
    <col min="4359" max="4359" width="9.140625" style="88"/>
    <col min="4360" max="4360" width="9" style="88" customWidth="1"/>
    <col min="4361" max="4366" width="9.140625" style="88"/>
    <col min="4367" max="4367" width="49.5703125" style="88" customWidth="1"/>
    <col min="4368" max="4610" width="9.140625" style="88"/>
    <col min="4611" max="4611" width="33" style="88" customWidth="1"/>
    <col min="4612" max="4612" width="0" style="88" hidden="1" customWidth="1"/>
    <col min="4613" max="4613" width="15.28515625" style="88" customWidth="1"/>
    <col min="4614" max="4614" width="9" style="88" customWidth="1"/>
    <col min="4615" max="4615" width="9.140625" style="88"/>
    <col min="4616" max="4616" width="9" style="88" customWidth="1"/>
    <col min="4617" max="4622" width="9.140625" style="88"/>
    <col min="4623" max="4623" width="49.5703125" style="88" customWidth="1"/>
    <col min="4624" max="4866" width="9.140625" style="88"/>
    <col min="4867" max="4867" width="33" style="88" customWidth="1"/>
    <col min="4868" max="4868" width="0" style="88" hidden="1" customWidth="1"/>
    <col min="4869" max="4869" width="15.28515625" style="88" customWidth="1"/>
    <col min="4870" max="4870" width="9" style="88" customWidth="1"/>
    <col min="4871" max="4871" width="9.140625" style="88"/>
    <col min="4872" max="4872" width="9" style="88" customWidth="1"/>
    <col min="4873" max="4878" width="9.140625" style="88"/>
    <col min="4879" max="4879" width="49.5703125" style="88" customWidth="1"/>
    <col min="4880" max="5122" width="9.140625" style="88"/>
    <col min="5123" max="5123" width="33" style="88" customWidth="1"/>
    <col min="5124" max="5124" width="0" style="88" hidden="1" customWidth="1"/>
    <col min="5125" max="5125" width="15.28515625" style="88" customWidth="1"/>
    <col min="5126" max="5126" width="9" style="88" customWidth="1"/>
    <col min="5127" max="5127" width="9.140625" style="88"/>
    <col min="5128" max="5128" width="9" style="88" customWidth="1"/>
    <col min="5129" max="5134" width="9.140625" style="88"/>
    <col min="5135" max="5135" width="49.5703125" style="88" customWidth="1"/>
    <col min="5136" max="5378" width="9.140625" style="88"/>
    <col min="5379" max="5379" width="33" style="88" customWidth="1"/>
    <col min="5380" max="5380" width="0" style="88" hidden="1" customWidth="1"/>
    <col min="5381" max="5381" width="15.28515625" style="88" customWidth="1"/>
    <col min="5382" max="5382" width="9" style="88" customWidth="1"/>
    <col min="5383" max="5383" width="9.140625" style="88"/>
    <col min="5384" max="5384" width="9" style="88" customWidth="1"/>
    <col min="5385" max="5390" width="9.140625" style="88"/>
    <col min="5391" max="5391" width="49.5703125" style="88" customWidth="1"/>
    <col min="5392" max="5634" width="9.140625" style="88"/>
    <col min="5635" max="5635" width="33" style="88" customWidth="1"/>
    <col min="5636" max="5636" width="0" style="88" hidden="1" customWidth="1"/>
    <col min="5637" max="5637" width="15.28515625" style="88" customWidth="1"/>
    <col min="5638" max="5638" width="9" style="88" customWidth="1"/>
    <col min="5639" max="5639" width="9.140625" style="88"/>
    <col min="5640" max="5640" width="9" style="88" customWidth="1"/>
    <col min="5641" max="5646" width="9.140625" style="88"/>
    <col min="5647" max="5647" width="49.5703125" style="88" customWidth="1"/>
    <col min="5648" max="5890" width="9.140625" style="88"/>
    <col min="5891" max="5891" width="33" style="88" customWidth="1"/>
    <col min="5892" max="5892" width="0" style="88" hidden="1" customWidth="1"/>
    <col min="5893" max="5893" width="15.28515625" style="88" customWidth="1"/>
    <col min="5894" max="5894" width="9" style="88" customWidth="1"/>
    <col min="5895" max="5895" width="9.140625" style="88"/>
    <col min="5896" max="5896" width="9" style="88" customWidth="1"/>
    <col min="5897" max="5902" width="9.140625" style="88"/>
    <col min="5903" max="5903" width="49.5703125" style="88" customWidth="1"/>
    <col min="5904" max="6146" width="9.140625" style="88"/>
    <col min="6147" max="6147" width="33" style="88" customWidth="1"/>
    <col min="6148" max="6148" width="0" style="88" hidden="1" customWidth="1"/>
    <col min="6149" max="6149" width="15.28515625" style="88" customWidth="1"/>
    <col min="6150" max="6150" width="9" style="88" customWidth="1"/>
    <col min="6151" max="6151" width="9.140625" style="88"/>
    <col min="6152" max="6152" width="9" style="88" customWidth="1"/>
    <col min="6153" max="6158" width="9.140625" style="88"/>
    <col min="6159" max="6159" width="49.5703125" style="88" customWidth="1"/>
    <col min="6160" max="6402" width="9.140625" style="88"/>
    <col min="6403" max="6403" width="33" style="88" customWidth="1"/>
    <col min="6404" max="6404" width="0" style="88" hidden="1" customWidth="1"/>
    <col min="6405" max="6405" width="15.28515625" style="88" customWidth="1"/>
    <col min="6406" max="6406" width="9" style="88" customWidth="1"/>
    <col min="6407" max="6407" width="9.140625" style="88"/>
    <col min="6408" max="6408" width="9" style="88" customWidth="1"/>
    <col min="6409" max="6414" width="9.140625" style="88"/>
    <col min="6415" max="6415" width="49.5703125" style="88" customWidth="1"/>
    <col min="6416" max="6658" width="9.140625" style="88"/>
    <col min="6659" max="6659" width="33" style="88" customWidth="1"/>
    <col min="6660" max="6660" width="0" style="88" hidden="1" customWidth="1"/>
    <col min="6661" max="6661" width="15.28515625" style="88" customWidth="1"/>
    <col min="6662" max="6662" width="9" style="88" customWidth="1"/>
    <col min="6663" max="6663" width="9.140625" style="88"/>
    <col min="6664" max="6664" width="9" style="88" customWidth="1"/>
    <col min="6665" max="6670" width="9.140625" style="88"/>
    <col min="6671" max="6671" width="49.5703125" style="88" customWidth="1"/>
    <col min="6672" max="6914" width="9.140625" style="88"/>
    <col min="6915" max="6915" width="33" style="88" customWidth="1"/>
    <col min="6916" max="6916" width="0" style="88" hidden="1" customWidth="1"/>
    <col min="6917" max="6917" width="15.28515625" style="88" customWidth="1"/>
    <col min="6918" max="6918" width="9" style="88" customWidth="1"/>
    <col min="6919" max="6919" width="9.140625" style="88"/>
    <col min="6920" max="6920" width="9" style="88" customWidth="1"/>
    <col min="6921" max="6926" width="9.140625" style="88"/>
    <col min="6927" max="6927" width="49.5703125" style="88" customWidth="1"/>
    <col min="6928" max="7170" width="9.140625" style="88"/>
    <col min="7171" max="7171" width="33" style="88" customWidth="1"/>
    <col min="7172" max="7172" width="0" style="88" hidden="1" customWidth="1"/>
    <col min="7173" max="7173" width="15.28515625" style="88" customWidth="1"/>
    <col min="7174" max="7174" width="9" style="88" customWidth="1"/>
    <col min="7175" max="7175" width="9.140625" style="88"/>
    <col min="7176" max="7176" width="9" style="88" customWidth="1"/>
    <col min="7177" max="7182" width="9.140625" style="88"/>
    <col min="7183" max="7183" width="49.5703125" style="88" customWidth="1"/>
    <col min="7184" max="7426" width="9.140625" style="88"/>
    <col min="7427" max="7427" width="33" style="88" customWidth="1"/>
    <col min="7428" max="7428" width="0" style="88" hidden="1" customWidth="1"/>
    <col min="7429" max="7429" width="15.28515625" style="88" customWidth="1"/>
    <col min="7430" max="7430" width="9" style="88" customWidth="1"/>
    <col min="7431" max="7431" width="9.140625" style="88"/>
    <col min="7432" max="7432" width="9" style="88" customWidth="1"/>
    <col min="7433" max="7438" width="9.140625" style="88"/>
    <col min="7439" max="7439" width="49.5703125" style="88" customWidth="1"/>
    <col min="7440" max="7682" width="9.140625" style="88"/>
    <col min="7683" max="7683" width="33" style="88" customWidth="1"/>
    <col min="7684" max="7684" width="0" style="88" hidden="1" customWidth="1"/>
    <col min="7685" max="7685" width="15.28515625" style="88" customWidth="1"/>
    <col min="7686" max="7686" width="9" style="88" customWidth="1"/>
    <col min="7687" max="7687" width="9.140625" style="88"/>
    <col min="7688" max="7688" width="9" style="88" customWidth="1"/>
    <col min="7689" max="7694" width="9.140625" style="88"/>
    <col min="7695" max="7695" width="49.5703125" style="88" customWidth="1"/>
    <col min="7696" max="7938" width="9.140625" style="88"/>
    <col min="7939" max="7939" width="33" style="88" customWidth="1"/>
    <col min="7940" max="7940" width="0" style="88" hidden="1" customWidth="1"/>
    <col min="7941" max="7941" width="15.28515625" style="88" customWidth="1"/>
    <col min="7942" max="7942" width="9" style="88" customWidth="1"/>
    <col min="7943" max="7943" width="9.140625" style="88"/>
    <col min="7944" max="7944" width="9" style="88" customWidth="1"/>
    <col min="7945" max="7950" width="9.140625" style="88"/>
    <col min="7951" max="7951" width="49.5703125" style="88" customWidth="1"/>
    <col min="7952" max="8194" width="9.140625" style="88"/>
    <col min="8195" max="8195" width="33" style="88" customWidth="1"/>
    <col min="8196" max="8196" width="0" style="88" hidden="1" customWidth="1"/>
    <col min="8197" max="8197" width="15.28515625" style="88" customWidth="1"/>
    <col min="8198" max="8198" width="9" style="88" customWidth="1"/>
    <col min="8199" max="8199" width="9.140625" style="88"/>
    <col min="8200" max="8200" width="9" style="88" customWidth="1"/>
    <col min="8201" max="8206" width="9.140625" style="88"/>
    <col min="8207" max="8207" width="49.5703125" style="88" customWidth="1"/>
    <col min="8208" max="8450" width="9.140625" style="88"/>
    <col min="8451" max="8451" width="33" style="88" customWidth="1"/>
    <col min="8452" max="8452" width="0" style="88" hidden="1" customWidth="1"/>
    <col min="8453" max="8453" width="15.28515625" style="88" customWidth="1"/>
    <col min="8454" max="8454" width="9" style="88" customWidth="1"/>
    <col min="8455" max="8455" width="9.140625" style="88"/>
    <col min="8456" max="8456" width="9" style="88" customWidth="1"/>
    <col min="8457" max="8462" width="9.140625" style="88"/>
    <col min="8463" max="8463" width="49.5703125" style="88" customWidth="1"/>
    <col min="8464" max="8706" width="9.140625" style="88"/>
    <col min="8707" max="8707" width="33" style="88" customWidth="1"/>
    <col min="8708" max="8708" width="0" style="88" hidden="1" customWidth="1"/>
    <col min="8709" max="8709" width="15.28515625" style="88" customWidth="1"/>
    <col min="8710" max="8710" width="9" style="88" customWidth="1"/>
    <col min="8711" max="8711" width="9.140625" style="88"/>
    <col min="8712" max="8712" width="9" style="88" customWidth="1"/>
    <col min="8713" max="8718" width="9.140625" style="88"/>
    <col min="8719" max="8719" width="49.5703125" style="88" customWidth="1"/>
    <col min="8720" max="8962" width="9.140625" style="88"/>
    <col min="8963" max="8963" width="33" style="88" customWidth="1"/>
    <col min="8964" max="8964" width="0" style="88" hidden="1" customWidth="1"/>
    <col min="8965" max="8965" width="15.28515625" style="88" customWidth="1"/>
    <col min="8966" max="8966" width="9" style="88" customWidth="1"/>
    <col min="8967" max="8967" width="9.140625" style="88"/>
    <col min="8968" max="8968" width="9" style="88" customWidth="1"/>
    <col min="8969" max="8974" width="9.140625" style="88"/>
    <col min="8975" max="8975" width="49.5703125" style="88" customWidth="1"/>
    <col min="8976" max="9218" width="9.140625" style="88"/>
    <col min="9219" max="9219" width="33" style="88" customWidth="1"/>
    <col min="9220" max="9220" width="0" style="88" hidden="1" customWidth="1"/>
    <col min="9221" max="9221" width="15.28515625" style="88" customWidth="1"/>
    <col min="9222" max="9222" width="9" style="88" customWidth="1"/>
    <col min="9223" max="9223" width="9.140625" style="88"/>
    <col min="9224" max="9224" width="9" style="88" customWidth="1"/>
    <col min="9225" max="9230" width="9.140625" style="88"/>
    <col min="9231" max="9231" width="49.5703125" style="88" customWidth="1"/>
    <col min="9232" max="9474" width="9.140625" style="88"/>
    <col min="9475" max="9475" width="33" style="88" customWidth="1"/>
    <col min="9476" max="9476" width="0" style="88" hidden="1" customWidth="1"/>
    <col min="9477" max="9477" width="15.28515625" style="88" customWidth="1"/>
    <col min="9478" max="9478" width="9" style="88" customWidth="1"/>
    <col min="9479" max="9479" width="9.140625" style="88"/>
    <col min="9480" max="9480" width="9" style="88" customWidth="1"/>
    <col min="9481" max="9486" width="9.140625" style="88"/>
    <col min="9487" max="9487" width="49.5703125" style="88" customWidth="1"/>
    <col min="9488" max="9730" width="9.140625" style="88"/>
    <col min="9731" max="9731" width="33" style="88" customWidth="1"/>
    <col min="9732" max="9732" width="0" style="88" hidden="1" customWidth="1"/>
    <col min="9733" max="9733" width="15.28515625" style="88" customWidth="1"/>
    <col min="9734" max="9734" width="9" style="88" customWidth="1"/>
    <col min="9735" max="9735" width="9.140625" style="88"/>
    <col min="9736" max="9736" width="9" style="88" customWidth="1"/>
    <col min="9737" max="9742" width="9.140625" style="88"/>
    <col min="9743" max="9743" width="49.5703125" style="88" customWidth="1"/>
    <col min="9744" max="9986" width="9.140625" style="88"/>
    <col min="9987" max="9987" width="33" style="88" customWidth="1"/>
    <col min="9988" max="9988" width="0" style="88" hidden="1" customWidth="1"/>
    <col min="9989" max="9989" width="15.28515625" style="88" customWidth="1"/>
    <col min="9990" max="9990" width="9" style="88" customWidth="1"/>
    <col min="9991" max="9991" width="9.140625" style="88"/>
    <col min="9992" max="9992" width="9" style="88" customWidth="1"/>
    <col min="9993" max="9998" width="9.140625" style="88"/>
    <col min="9999" max="9999" width="49.5703125" style="88" customWidth="1"/>
    <col min="10000" max="10242" width="9.140625" style="88"/>
    <col min="10243" max="10243" width="33" style="88" customWidth="1"/>
    <col min="10244" max="10244" width="0" style="88" hidden="1" customWidth="1"/>
    <col min="10245" max="10245" width="15.28515625" style="88" customWidth="1"/>
    <col min="10246" max="10246" width="9" style="88" customWidth="1"/>
    <col min="10247" max="10247" width="9.140625" style="88"/>
    <col min="10248" max="10248" width="9" style="88" customWidth="1"/>
    <col min="10249" max="10254" width="9.140625" style="88"/>
    <col min="10255" max="10255" width="49.5703125" style="88" customWidth="1"/>
    <col min="10256" max="10498" width="9.140625" style="88"/>
    <col min="10499" max="10499" width="33" style="88" customWidth="1"/>
    <col min="10500" max="10500" width="0" style="88" hidden="1" customWidth="1"/>
    <col min="10501" max="10501" width="15.28515625" style="88" customWidth="1"/>
    <col min="10502" max="10502" width="9" style="88" customWidth="1"/>
    <col min="10503" max="10503" width="9.140625" style="88"/>
    <col min="10504" max="10504" width="9" style="88" customWidth="1"/>
    <col min="10505" max="10510" width="9.140625" style="88"/>
    <col min="10511" max="10511" width="49.5703125" style="88" customWidth="1"/>
    <col min="10512" max="10754" width="9.140625" style="88"/>
    <col min="10755" max="10755" width="33" style="88" customWidth="1"/>
    <col min="10756" max="10756" width="0" style="88" hidden="1" customWidth="1"/>
    <col min="10757" max="10757" width="15.28515625" style="88" customWidth="1"/>
    <col min="10758" max="10758" width="9" style="88" customWidth="1"/>
    <col min="10759" max="10759" width="9.140625" style="88"/>
    <col min="10760" max="10760" width="9" style="88" customWidth="1"/>
    <col min="10761" max="10766" width="9.140625" style="88"/>
    <col min="10767" max="10767" width="49.5703125" style="88" customWidth="1"/>
    <col min="10768" max="11010" width="9.140625" style="88"/>
    <col min="11011" max="11011" width="33" style="88" customWidth="1"/>
    <col min="11012" max="11012" width="0" style="88" hidden="1" customWidth="1"/>
    <col min="11013" max="11013" width="15.28515625" style="88" customWidth="1"/>
    <col min="11014" max="11014" width="9" style="88" customWidth="1"/>
    <col min="11015" max="11015" width="9.140625" style="88"/>
    <col min="11016" max="11016" width="9" style="88" customWidth="1"/>
    <col min="11017" max="11022" width="9.140625" style="88"/>
    <col min="11023" max="11023" width="49.5703125" style="88" customWidth="1"/>
    <col min="11024" max="11266" width="9.140625" style="88"/>
    <col min="11267" max="11267" width="33" style="88" customWidth="1"/>
    <col min="11268" max="11268" width="0" style="88" hidden="1" customWidth="1"/>
    <col min="11269" max="11269" width="15.28515625" style="88" customWidth="1"/>
    <col min="11270" max="11270" width="9" style="88" customWidth="1"/>
    <col min="11271" max="11271" width="9.140625" style="88"/>
    <col min="11272" max="11272" width="9" style="88" customWidth="1"/>
    <col min="11273" max="11278" width="9.140625" style="88"/>
    <col min="11279" max="11279" width="49.5703125" style="88" customWidth="1"/>
    <col min="11280" max="11522" width="9.140625" style="88"/>
    <col min="11523" max="11523" width="33" style="88" customWidth="1"/>
    <col min="11524" max="11524" width="0" style="88" hidden="1" customWidth="1"/>
    <col min="11525" max="11525" width="15.28515625" style="88" customWidth="1"/>
    <col min="11526" max="11526" width="9" style="88" customWidth="1"/>
    <col min="11527" max="11527" width="9.140625" style="88"/>
    <col min="11528" max="11528" width="9" style="88" customWidth="1"/>
    <col min="11529" max="11534" width="9.140625" style="88"/>
    <col min="11535" max="11535" width="49.5703125" style="88" customWidth="1"/>
    <col min="11536" max="11778" width="9.140625" style="88"/>
    <col min="11779" max="11779" width="33" style="88" customWidth="1"/>
    <col min="11780" max="11780" width="0" style="88" hidden="1" customWidth="1"/>
    <col min="11781" max="11781" width="15.28515625" style="88" customWidth="1"/>
    <col min="11782" max="11782" width="9" style="88" customWidth="1"/>
    <col min="11783" max="11783" width="9.140625" style="88"/>
    <col min="11784" max="11784" width="9" style="88" customWidth="1"/>
    <col min="11785" max="11790" width="9.140625" style="88"/>
    <col min="11791" max="11791" width="49.5703125" style="88" customWidth="1"/>
    <col min="11792" max="12034" width="9.140625" style="88"/>
    <col min="12035" max="12035" width="33" style="88" customWidth="1"/>
    <col min="12036" max="12036" width="0" style="88" hidden="1" customWidth="1"/>
    <col min="12037" max="12037" width="15.28515625" style="88" customWidth="1"/>
    <col min="12038" max="12038" width="9" style="88" customWidth="1"/>
    <col min="12039" max="12039" width="9.140625" style="88"/>
    <col min="12040" max="12040" width="9" style="88" customWidth="1"/>
    <col min="12041" max="12046" width="9.140625" style="88"/>
    <col min="12047" max="12047" width="49.5703125" style="88" customWidth="1"/>
    <col min="12048" max="12290" width="9.140625" style="88"/>
    <col min="12291" max="12291" width="33" style="88" customWidth="1"/>
    <col min="12292" max="12292" width="0" style="88" hidden="1" customWidth="1"/>
    <col min="12293" max="12293" width="15.28515625" style="88" customWidth="1"/>
    <col min="12294" max="12294" width="9" style="88" customWidth="1"/>
    <col min="12295" max="12295" width="9.140625" style="88"/>
    <col min="12296" max="12296" width="9" style="88" customWidth="1"/>
    <col min="12297" max="12302" width="9.140625" style="88"/>
    <col min="12303" max="12303" width="49.5703125" style="88" customWidth="1"/>
    <col min="12304" max="12546" width="9.140625" style="88"/>
    <col min="12547" max="12547" width="33" style="88" customWidth="1"/>
    <col min="12548" max="12548" width="0" style="88" hidden="1" customWidth="1"/>
    <col min="12549" max="12549" width="15.28515625" style="88" customWidth="1"/>
    <col min="12550" max="12550" width="9" style="88" customWidth="1"/>
    <col min="12551" max="12551" width="9.140625" style="88"/>
    <col min="12552" max="12552" width="9" style="88" customWidth="1"/>
    <col min="12553" max="12558" width="9.140625" style="88"/>
    <col min="12559" max="12559" width="49.5703125" style="88" customWidth="1"/>
    <col min="12560" max="12802" width="9.140625" style="88"/>
    <col min="12803" max="12803" width="33" style="88" customWidth="1"/>
    <col min="12804" max="12804" width="0" style="88" hidden="1" customWidth="1"/>
    <col min="12805" max="12805" width="15.28515625" style="88" customWidth="1"/>
    <col min="12806" max="12806" width="9" style="88" customWidth="1"/>
    <col min="12807" max="12807" width="9.140625" style="88"/>
    <col min="12808" max="12808" width="9" style="88" customWidth="1"/>
    <col min="12809" max="12814" width="9.140625" style="88"/>
    <col min="12815" max="12815" width="49.5703125" style="88" customWidth="1"/>
    <col min="12816" max="13058" width="9.140625" style="88"/>
    <col min="13059" max="13059" width="33" style="88" customWidth="1"/>
    <col min="13060" max="13060" width="0" style="88" hidden="1" customWidth="1"/>
    <col min="13061" max="13061" width="15.28515625" style="88" customWidth="1"/>
    <col min="13062" max="13062" width="9" style="88" customWidth="1"/>
    <col min="13063" max="13063" width="9.140625" style="88"/>
    <col min="13064" max="13064" width="9" style="88" customWidth="1"/>
    <col min="13065" max="13070" width="9.140625" style="88"/>
    <col min="13071" max="13071" width="49.5703125" style="88" customWidth="1"/>
    <col min="13072" max="13314" width="9.140625" style="88"/>
    <col min="13315" max="13315" width="33" style="88" customWidth="1"/>
    <col min="13316" max="13316" width="0" style="88" hidden="1" customWidth="1"/>
    <col min="13317" max="13317" width="15.28515625" style="88" customWidth="1"/>
    <col min="13318" max="13318" width="9" style="88" customWidth="1"/>
    <col min="13319" max="13319" width="9.140625" style="88"/>
    <col min="13320" max="13320" width="9" style="88" customWidth="1"/>
    <col min="13321" max="13326" width="9.140625" style="88"/>
    <col min="13327" max="13327" width="49.5703125" style="88" customWidth="1"/>
    <col min="13328" max="13570" width="9.140625" style="88"/>
    <col min="13571" max="13571" width="33" style="88" customWidth="1"/>
    <col min="13572" max="13572" width="0" style="88" hidden="1" customWidth="1"/>
    <col min="13573" max="13573" width="15.28515625" style="88" customWidth="1"/>
    <col min="13574" max="13574" width="9" style="88" customWidth="1"/>
    <col min="13575" max="13575" width="9.140625" style="88"/>
    <col min="13576" max="13576" width="9" style="88" customWidth="1"/>
    <col min="13577" max="13582" width="9.140625" style="88"/>
    <col min="13583" max="13583" width="49.5703125" style="88" customWidth="1"/>
    <col min="13584" max="13826" width="9.140625" style="88"/>
    <col min="13827" max="13827" width="33" style="88" customWidth="1"/>
    <col min="13828" max="13828" width="0" style="88" hidden="1" customWidth="1"/>
    <col min="13829" max="13829" width="15.28515625" style="88" customWidth="1"/>
    <col min="13830" max="13830" width="9" style="88" customWidth="1"/>
    <col min="13831" max="13831" width="9.140625" style="88"/>
    <col min="13832" max="13832" width="9" style="88" customWidth="1"/>
    <col min="13833" max="13838" width="9.140625" style="88"/>
    <col min="13839" max="13839" width="49.5703125" style="88" customWidth="1"/>
    <col min="13840" max="14082" width="9.140625" style="88"/>
    <col min="14083" max="14083" width="33" style="88" customWidth="1"/>
    <col min="14084" max="14084" width="0" style="88" hidden="1" customWidth="1"/>
    <col min="14085" max="14085" width="15.28515625" style="88" customWidth="1"/>
    <col min="14086" max="14086" width="9" style="88" customWidth="1"/>
    <col min="14087" max="14087" width="9.140625" style="88"/>
    <col min="14088" max="14088" width="9" style="88" customWidth="1"/>
    <col min="14089" max="14094" width="9.140625" style="88"/>
    <col min="14095" max="14095" width="49.5703125" style="88" customWidth="1"/>
    <col min="14096" max="14338" width="9.140625" style="88"/>
    <col min="14339" max="14339" width="33" style="88" customWidth="1"/>
    <col min="14340" max="14340" width="0" style="88" hidden="1" customWidth="1"/>
    <col min="14341" max="14341" width="15.28515625" style="88" customWidth="1"/>
    <col min="14342" max="14342" width="9" style="88" customWidth="1"/>
    <col min="14343" max="14343" width="9.140625" style="88"/>
    <col min="14344" max="14344" width="9" style="88" customWidth="1"/>
    <col min="14345" max="14350" width="9.140625" style="88"/>
    <col min="14351" max="14351" width="49.5703125" style="88" customWidth="1"/>
    <col min="14352" max="14594" width="9.140625" style="88"/>
    <col min="14595" max="14595" width="33" style="88" customWidth="1"/>
    <col min="14596" max="14596" width="0" style="88" hidden="1" customWidth="1"/>
    <col min="14597" max="14597" width="15.28515625" style="88" customWidth="1"/>
    <col min="14598" max="14598" width="9" style="88" customWidth="1"/>
    <col min="14599" max="14599" width="9.140625" style="88"/>
    <col min="14600" max="14600" width="9" style="88" customWidth="1"/>
    <col min="14601" max="14606" width="9.140625" style="88"/>
    <col min="14607" max="14607" width="49.5703125" style="88" customWidth="1"/>
    <col min="14608" max="14850" width="9.140625" style="88"/>
    <col min="14851" max="14851" width="33" style="88" customWidth="1"/>
    <col min="14852" max="14852" width="0" style="88" hidden="1" customWidth="1"/>
    <col min="14853" max="14853" width="15.28515625" style="88" customWidth="1"/>
    <col min="14854" max="14854" width="9" style="88" customWidth="1"/>
    <col min="14855" max="14855" width="9.140625" style="88"/>
    <col min="14856" max="14856" width="9" style="88" customWidth="1"/>
    <col min="14857" max="14862" width="9.140625" style="88"/>
    <col min="14863" max="14863" width="49.5703125" style="88" customWidth="1"/>
    <col min="14864" max="15106" width="9.140625" style="88"/>
    <col min="15107" max="15107" width="33" style="88" customWidth="1"/>
    <col min="15108" max="15108" width="0" style="88" hidden="1" customWidth="1"/>
    <col min="15109" max="15109" width="15.28515625" style="88" customWidth="1"/>
    <col min="15110" max="15110" width="9" style="88" customWidth="1"/>
    <col min="15111" max="15111" width="9.140625" style="88"/>
    <col min="15112" max="15112" width="9" style="88" customWidth="1"/>
    <col min="15113" max="15118" width="9.140625" style="88"/>
    <col min="15119" max="15119" width="49.5703125" style="88" customWidth="1"/>
    <col min="15120" max="15362" width="9.140625" style="88"/>
    <col min="15363" max="15363" width="33" style="88" customWidth="1"/>
    <col min="15364" max="15364" width="0" style="88" hidden="1" customWidth="1"/>
    <col min="15365" max="15365" width="15.28515625" style="88" customWidth="1"/>
    <col min="15366" max="15366" width="9" style="88" customWidth="1"/>
    <col min="15367" max="15367" width="9.140625" style="88"/>
    <col min="15368" max="15368" width="9" style="88" customWidth="1"/>
    <col min="15369" max="15374" width="9.140625" style="88"/>
    <col min="15375" max="15375" width="49.5703125" style="88" customWidth="1"/>
    <col min="15376" max="15618" width="9.140625" style="88"/>
    <col min="15619" max="15619" width="33" style="88" customWidth="1"/>
    <col min="15620" max="15620" width="0" style="88" hidden="1" customWidth="1"/>
    <col min="15621" max="15621" width="15.28515625" style="88" customWidth="1"/>
    <col min="15622" max="15622" width="9" style="88" customWidth="1"/>
    <col min="15623" max="15623" width="9.140625" style="88"/>
    <col min="15624" max="15624" width="9" style="88" customWidth="1"/>
    <col min="15625" max="15630" width="9.140625" style="88"/>
    <col min="15631" max="15631" width="49.5703125" style="88" customWidth="1"/>
    <col min="15632" max="15874" width="9.140625" style="88"/>
    <col min="15875" max="15875" width="33" style="88" customWidth="1"/>
    <col min="15876" max="15876" width="0" style="88" hidden="1" customWidth="1"/>
    <col min="15877" max="15877" width="15.28515625" style="88" customWidth="1"/>
    <col min="15878" max="15878" width="9" style="88" customWidth="1"/>
    <col min="15879" max="15879" width="9.140625" style="88"/>
    <col min="15880" max="15880" width="9" style="88" customWidth="1"/>
    <col min="15881" max="15886" width="9.140625" style="88"/>
    <col min="15887" max="15887" width="49.5703125" style="88" customWidth="1"/>
    <col min="15888" max="16130" width="9.140625" style="88"/>
    <col min="16131" max="16131" width="33" style="88" customWidth="1"/>
    <col min="16132" max="16132" width="0" style="88" hidden="1" customWidth="1"/>
    <col min="16133" max="16133" width="15.28515625" style="88" customWidth="1"/>
    <col min="16134" max="16134" width="9" style="88" customWidth="1"/>
    <col min="16135" max="16135" width="9.140625" style="88"/>
    <col min="16136" max="16136" width="9" style="88" customWidth="1"/>
    <col min="16137" max="16142" width="9.140625" style="88"/>
    <col min="16143" max="16143" width="49.5703125" style="88" customWidth="1"/>
    <col min="16144" max="16384" width="9.140625" style="88"/>
  </cols>
  <sheetData>
    <row r="1" spans="1:20" x14ac:dyDescent="0.25">
      <c r="B1" s="189" t="s">
        <v>28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Q1" s="89"/>
      <c r="R1" s="89"/>
      <c r="S1" s="89"/>
      <c r="T1" s="89"/>
    </row>
    <row r="2" spans="1:20" x14ac:dyDescent="0.25"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Q2" s="89"/>
      <c r="R2" s="89"/>
      <c r="S2" s="89"/>
      <c r="T2" s="89"/>
    </row>
    <row r="3" spans="1:20" x14ac:dyDescent="0.25"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Q3" s="89"/>
      <c r="R3" s="89"/>
      <c r="S3" s="89"/>
      <c r="T3" s="89"/>
    </row>
    <row r="4" spans="1:20" ht="32.25" customHeight="1" x14ac:dyDescent="0.25">
      <c r="B4" s="2" t="s">
        <v>17</v>
      </c>
      <c r="C4" s="191" t="s">
        <v>42</v>
      </c>
      <c r="D4" s="191"/>
      <c r="E4" s="191"/>
      <c r="F4" s="191"/>
      <c r="G4" s="191"/>
      <c r="H4" s="191"/>
      <c r="I4" s="191"/>
      <c r="J4" s="2" t="s">
        <v>18</v>
      </c>
      <c r="L4" s="20" t="s">
        <v>30</v>
      </c>
      <c r="M4" s="90"/>
      <c r="N4" s="3"/>
      <c r="Q4" s="89"/>
      <c r="R4" s="89"/>
      <c r="S4" s="89"/>
      <c r="T4" s="89"/>
    </row>
    <row r="5" spans="1:20" x14ac:dyDescent="0.25">
      <c r="B5" s="2"/>
      <c r="C5" s="19"/>
      <c r="D5" s="91"/>
      <c r="E5" s="91"/>
      <c r="F5" s="92"/>
      <c r="G5" s="2"/>
      <c r="H5" s="2"/>
      <c r="I5" s="93"/>
      <c r="J5" s="93"/>
      <c r="K5" s="2"/>
      <c r="L5" s="94"/>
      <c r="M5" s="90"/>
      <c r="N5" s="3"/>
      <c r="Q5" s="89"/>
      <c r="R5" s="89"/>
      <c r="S5" s="89"/>
      <c r="T5" s="89"/>
    </row>
    <row r="6" spans="1:20" ht="17.25" x14ac:dyDescent="0.25">
      <c r="B6" s="2" t="s">
        <v>0</v>
      </c>
      <c r="C6" s="19"/>
      <c r="D6" s="4"/>
      <c r="E6" s="4"/>
      <c r="G6" s="96"/>
      <c r="H6" s="96"/>
      <c r="K6" s="96"/>
      <c r="M6" s="99">
        <v>0</v>
      </c>
      <c r="N6" s="182" t="s">
        <v>1</v>
      </c>
    </row>
    <row r="7" spans="1:20" ht="17.25" x14ac:dyDescent="0.25">
      <c r="B7" s="2" t="s">
        <v>2</v>
      </c>
      <c r="C7" s="19"/>
      <c r="D7" s="4"/>
      <c r="E7" s="4"/>
      <c r="G7" s="96"/>
      <c r="H7" s="96"/>
      <c r="K7" s="96"/>
      <c r="M7" s="186">
        <v>0</v>
      </c>
      <c r="N7" s="182" t="s">
        <v>1</v>
      </c>
    </row>
    <row r="8" spans="1:20" ht="17.25" x14ac:dyDescent="0.25">
      <c r="B8" s="2"/>
      <c r="C8" s="19"/>
      <c r="D8" s="4"/>
      <c r="E8" s="4"/>
      <c r="G8" s="96"/>
      <c r="H8" s="96"/>
      <c r="K8" s="96"/>
      <c r="M8" s="186">
        <v>0</v>
      </c>
      <c r="N8" s="182" t="s">
        <v>36</v>
      </c>
    </row>
    <row r="9" spans="1:20" ht="17.25" x14ac:dyDescent="0.25">
      <c r="B9" s="2" t="s">
        <v>3</v>
      </c>
      <c r="C9" s="19"/>
      <c r="D9" s="100"/>
      <c r="E9" s="100"/>
      <c r="F9" s="101"/>
      <c r="G9" s="102"/>
      <c r="H9" s="102"/>
      <c r="I9" s="103"/>
      <c r="J9" s="103"/>
      <c r="K9" s="102"/>
      <c r="M9" s="99">
        <v>22</v>
      </c>
      <c r="N9" s="183" t="s">
        <v>1</v>
      </c>
      <c r="O9" s="125" t="s">
        <v>43</v>
      </c>
    </row>
    <row r="10" spans="1:20" ht="17.25" x14ac:dyDescent="0.25">
      <c r="B10" s="2" t="s">
        <v>19</v>
      </c>
      <c r="C10" s="19"/>
      <c r="D10" s="100"/>
      <c r="E10" s="100"/>
      <c r="F10" s="101"/>
      <c r="G10" s="102"/>
      <c r="H10" s="102"/>
      <c r="I10" s="103"/>
      <c r="J10" s="103"/>
      <c r="K10" s="102"/>
      <c r="M10" s="99">
        <f>22/365*30</f>
        <v>1.8082191780821919</v>
      </c>
      <c r="N10" s="183" t="s">
        <v>29</v>
      </c>
    </row>
    <row r="11" spans="1:20" x14ac:dyDescent="0.25">
      <c r="B11" s="2"/>
      <c r="C11" s="19"/>
      <c r="D11" s="100"/>
      <c r="E11" s="100"/>
      <c r="F11" s="101"/>
      <c r="G11" s="102"/>
      <c r="H11" s="102"/>
      <c r="I11" s="103"/>
      <c r="J11" s="103"/>
      <c r="K11" s="102"/>
      <c r="M11" s="99"/>
      <c r="N11" s="125" t="s">
        <v>38</v>
      </c>
    </row>
    <row r="12" spans="1:20" ht="15.75" thickBot="1" x14ac:dyDescent="0.3">
      <c r="B12" s="104"/>
      <c r="C12" s="105"/>
    </row>
    <row r="13" spans="1:20" ht="51.75" customHeight="1" x14ac:dyDescent="0.25">
      <c r="A13" s="5"/>
      <c r="B13" s="6" t="s">
        <v>4</v>
      </c>
      <c r="C13" s="6" t="s">
        <v>20</v>
      </c>
      <c r="D13" s="7" t="s">
        <v>26</v>
      </c>
      <c r="E13" s="8" t="s">
        <v>21</v>
      </c>
      <c r="F13" s="9" t="s">
        <v>5</v>
      </c>
      <c r="G13" s="7" t="s">
        <v>22</v>
      </c>
      <c r="H13" s="10" t="s">
        <v>6</v>
      </c>
      <c r="I13" s="11" t="s">
        <v>7</v>
      </c>
      <c r="J13" s="7" t="s">
        <v>23</v>
      </c>
      <c r="K13" s="12" t="s">
        <v>8</v>
      </c>
      <c r="L13" s="13" t="s">
        <v>24</v>
      </c>
      <c r="M13" s="14" t="s">
        <v>9</v>
      </c>
      <c r="N13" s="15" t="s">
        <v>10</v>
      </c>
      <c r="O13" s="192" t="s">
        <v>27</v>
      </c>
      <c r="P13" s="193"/>
    </row>
    <row r="14" spans="1:20" ht="15.75" thickBot="1" x14ac:dyDescent="0.3">
      <c r="A14" s="76"/>
      <c r="B14" s="106"/>
      <c r="C14" s="107"/>
      <c r="D14" s="108" t="s">
        <v>11</v>
      </c>
      <c r="E14" s="109" t="s">
        <v>25</v>
      </c>
      <c r="F14" s="110" t="s">
        <v>15</v>
      </c>
      <c r="G14" s="111" t="s">
        <v>12</v>
      </c>
      <c r="H14" s="112" t="s">
        <v>12</v>
      </c>
      <c r="I14" s="113" t="s">
        <v>16</v>
      </c>
      <c r="J14" s="111" t="s">
        <v>12</v>
      </c>
      <c r="K14" s="114" t="s">
        <v>12</v>
      </c>
      <c r="L14" s="115" t="s">
        <v>13</v>
      </c>
      <c r="M14" s="116" t="s">
        <v>12</v>
      </c>
      <c r="N14" s="17" t="s">
        <v>12</v>
      </c>
      <c r="O14" s="117"/>
      <c r="P14" s="118"/>
    </row>
    <row r="15" spans="1:20" ht="25.5" x14ac:dyDescent="0.25">
      <c r="A15" s="82">
        <v>1</v>
      </c>
      <c r="B15" s="84" t="s">
        <v>39</v>
      </c>
      <c r="C15" s="78" t="s">
        <v>40</v>
      </c>
      <c r="D15" s="86">
        <v>360</v>
      </c>
      <c r="E15" s="86">
        <v>234</v>
      </c>
      <c r="F15" s="79">
        <v>35</v>
      </c>
      <c r="G15" s="73">
        <v>7.23</v>
      </c>
      <c r="H15" s="25">
        <f t="shared" ref="H15:H51" si="0">F15*G15</f>
        <v>253.05</v>
      </c>
      <c r="I15" s="119">
        <v>0</v>
      </c>
      <c r="J15" s="26">
        <v>0</v>
      </c>
      <c r="K15" s="27">
        <f t="shared" ref="K15:K51" si="1">I15*J15</f>
        <v>0</v>
      </c>
      <c r="L15" s="120"/>
      <c r="M15" s="28"/>
      <c r="N15" s="29">
        <f t="shared" ref="N15:N51" si="2">H15+K15+M15</f>
        <v>253.05</v>
      </c>
      <c r="O15" s="121"/>
      <c r="P15" s="184"/>
    </row>
    <row r="16" spans="1:20" ht="25.5" x14ac:dyDescent="0.25">
      <c r="A16" s="83">
        <v>2</v>
      </c>
      <c r="B16" s="85" t="s">
        <v>41</v>
      </c>
      <c r="C16" s="80" t="s">
        <v>40</v>
      </c>
      <c r="D16" s="87">
        <v>362</v>
      </c>
      <c r="E16" s="87">
        <v>536</v>
      </c>
      <c r="F16" s="81">
        <v>50</v>
      </c>
      <c r="G16" s="74">
        <v>7.23</v>
      </c>
      <c r="H16" s="25">
        <f t="shared" si="0"/>
        <v>361.5</v>
      </c>
      <c r="I16" s="122">
        <v>0</v>
      </c>
      <c r="J16" s="26">
        <v>0</v>
      </c>
      <c r="K16" s="27">
        <f t="shared" si="1"/>
        <v>0</v>
      </c>
      <c r="L16" s="120"/>
      <c r="M16" s="28"/>
      <c r="N16" s="29">
        <f t="shared" si="2"/>
        <v>361.5</v>
      </c>
      <c r="O16" s="123"/>
      <c r="P16" s="185"/>
    </row>
    <row r="17" spans="1:17" x14ac:dyDescent="0.25">
      <c r="A17" s="83">
        <v>3</v>
      </c>
      <c r="B17" s="85"/>
      <c r="C17" s="80"/>
      <c r="D17" s="187"/>
      <c r="E17" s="87"/>
      <c r="F17" s="81"/>
      <c r="G17" s="74"/>
      <c r="H17" s="25"/>
      <c r="I17" s="122"/>
      <c r="J17" s="26"/>
      <c r="K17" s="27"/>
      <c r="L17" s="120"/>
      <c r="M17" s="28"/>
      <c r="N17" s="29">
        <f t="shared" si="2"/>
        <v>0</v>
      </c>
      <c r="O17" s="123"/>
      <c r="P17" s="185"/>
    </row>
    <row r="18" spans="1:17" x14ac:dyDescent="0.25">
      <c r="A18" s="83">
        <v>4</v>
      </c>
      <c r="B18" s="85"/>
      <c r="C18" s="80"/>
      <c r="D18" s="187"/>
      <c r="E18" s="87"/>
      <c r="F18" s="81"/>
      <c r="G18" s="74"/>
      <c r="H18" s="25"/>
      <c r="I18" s="122"/>
      <c r="J18" s="26"/>
      <c r="K18" s="27"/>
      <c r="L18" s="120"/>
      <c r="M18" s="28"/>
      <c r="N18" s="29">
        <f t="shared" si="2"/>
        <v>0</v>
      </c>
      <c r="O18" s="123"/>
      <c r="P18" s="185"/>
    </row>
    <row r="19" spans="1:17" x14ac:dyDescent="0.25">
      <c r="A19" s="83">
        <v>5</v>
      </c>
      <c r="B19" s="85"/>
      <c r="C19" s="80"/>
      <c r="D19" s="187"/>
      <c r="E19" s="87"/>
      <c r="F19" s="81"/>
      <c r="G19" s="74"/>
      <c r="H19" s="25"/>
      <c r="I19" s="122"/>
      <c r="J19" s="26"/>
      <c r="K19" s="27"/>
      <c r="L19" s="120"/>
      <c r="M19" s="28"/>
      <c r="N19" s="29">
        <f t="shared" si="2"/>
        <v>0</v>
      </c>
      <c r="O19" s="123"/>
      <c r="P19" s="185"/>
      <c r="Q19" s="125"/>
    </row>
    <row r="20" spans="1:17" x14ac:dyDescent="0.25">
      <c r="A20" s="83">
        <v>6</v>
      </c>
      <c r="B20" s="85"/>
      <c r="C20" s="80"/>
      <c r="D20" s="187"/>
      <c r="E20" s="87"/>
      <c r="F20" s="81"/>
      <c r="G20" s="74"/>
      <c r="H20" s="25"/>
      <c r="I20" s="122"/>
      <c r="J20" s="26"/>
      <c r="K20" s="27"/>
      <c r="L20" s="120"/>
      <c r="M20" s="28"/>
      <c r="N20" s="29">
        <f t="shared" si="2"/>
        <v>0</v>
      </c>
      <c r="O20" s="123"/>
      <c r="P20" s="185"/>
    </row>
    <row r="21" spans="1:17" x14ac:dyDescent="0.25">
      <c r="A21" s="83">
        <v>7</v>
      </c>
      <c r="B21" s="85"/>
      <c r="C21" s="80"/>
      <c r="D21" s="187"/>
      <c r="E21" s="87"/>
      <c r="F21" s="81"/>
      <c r="G21" s="74"/>
      <c r="H21" s="25"/>
      <c r="I21" s="122"/>
      <c r="J21" s="26"/>
      <c r="K21" s="27"/>
      <c r="L21" s="120"/>
      <c r="M21" s="28"/>
      <c r="N21" s="29">
        <f t="shared" si="2"/>
        <v>0</v>
      </c>
      <c r="O21" s="123"/>
      <c r="P21" s="185"/>
    </row>
    <row r="22" spans="1:17" ht="25.5" hidden="1" x14ac:dyDescent="0.25">
      <c r="A22" s="83">
        <v>5</v>
      </c>
      <c r="B22" s="85" t="s">
        <v>34</v>
      </c>
      <c r="C22" s="80" t="s">
        <v>31</v>
      </c>
      <c r="D22" s="187" t="s">
        <v>35</v>
      </c>
      <c r="E22" s="87">
        <v>127</v>
      </c>
      <c r="F22" s="81">
        <v>25</v>
      </c>
      <c r="G22" s="74">
        <v>0</v>
      </c>
      <c r="H22" s="25">
        <f t="shared" si="0"/>
        <v>0</v>
      </c>
      <c r="I22" s="122">
        <v>15</v>
      </c>
      <c r="J22" s="26">
        <v>339</v>
      </c>
      <c r="K22" s="27">
        <f t="shared" si="1"/>
        <v>5085</v>
      </c>
      <c r="L22" s="120"/>
      <c r="M22" s="28"/>
      <c r="N22" s="29">
        <f t="shared" si="2"/>
        <v>5085</v>
      </c>
      <c r="O22" s="123" t="s">
        <v>32</v>
      </c>
      <c r="P22" s="185" t="s">
        <v>33</v>
      </c>
    </row>
    <row r="23" spans="1:17" hidden="1" x14ac:dyDescent="0.25">
      <c r="A23" s="83"/>
      <c r="B23" s="85"/>
      <c r="C23" s="80"/>
      <c r="D23" s="187"/>
      <c r="E23" s="87"/>
      <c r="F23" s="81"/>
      <c r="G23" s="74"/>
      <c r="H23" s="25">
        <f t="shared" si="0"/>
        <v>0</v>
      </c>
      <c r="I23" s="122"/>
      <c r="J23" s="26"/>
      <c r="K23" s="27">
        <f t="shared" si="1"/>
        <v>0</v>
      </c>
      <c r="L23" s="120"/>
      <c r="M23" s="28"/>
      <c r="N23" s="29">
        <f t="shared" si="2"/>
        <v>0</v>
      </c>
      <c r="O23" s="123"/>
      <c r="P23" s="124"/>
    </row>
    <row r="24" spans="1:17" hidden="1" x14ac:dyDescent="0.25">
      <c r="A24" s="83"/>
      <c r="B24" s="85"/>
      <c r="C24" s="80"/>
      <c r="D24" s="187"/>
      <c r="E24" s="87"/>
      <c r="F24" s="81"/>
      <c r="G24" s="74"/>
      <c r="H24" s="25">
        <f t="shared" si="0"/>
        <v>0</v>
      </c>
      <c r="I24" s="122"/>
      <c r="J24" s="26"/>
      <c r="K24" s="27">
        <f t="shared" si="1"/>
        <v>0</v>
      </c>
      <c r="L24" s="120"/>
      <c r="M24" s="28"/>
      <c r="N24" s="29">
        <f t="shared" si="2"/>
        <v>0</v>
      </c>
      <c r="O24" s="123"/>
      <c r="P24" s="124"/>
    </row>
    <row r="25" spans="1:17" hidden="1" x14ac:dyDescent="0.25">
      <c r="A25" s="83"/>
      <c r="B25" s="85"/>
      <c r="C25" s="80"/>
      <c r="D25" s="187"/>
      <c r="E25" s="87"/>
      <c r="F25" s="81"/>
      <c r="G25" s="74"/>
      <c r="H25" s="32">
        <f t="shared" si="0"/>
        <v>0</v>
      </c>
      <c r="I25" s="122"/>
      <c r="J25" s="33"/>
      <c r="K25" s="34">
        <f t="shared" si="1"/>
        <v>0</v>
      </c>
      <c r="L25" s="126"/>
      <c r="M25" s="35"/>
      <c r="N25" s="36">
        <f t="shared" si="2"/>
        <v>0</v>
      </c>
      <c r="O25" s="123"/>
      <c r="P25" s="124"/>
    </row>
    <row r="26" spans="1:17" hidden="1" x14ac:dyDescent="0.25">
      <c r="A26" s="83"/>
      <c r="B26" s="85"/>
      <c r="C26" s="80"/>
      <c r="D26" s="87"/>
      <c r="E26" s="87"/>
      <c r="F26" s="81"/>
      <c r="G26" s="74"/>
      <c r="H26" s="38">
        <f t="shared" si="0"/>
        <v>0</v>
      </c>
      <c r="I26" s="122"/>
      <c r="J26" s="39"/>
      <c r="K26" s="40">
        <f t="shared" si="1"/>
        <v>0</v>
      </c>
      <c r="L26" s="127"/>
      <c r="M26" s="41"/>
      <c r="N26" s="42">
        <f t="shared" si="2"/>
        <v>0</v>
      </c>
      <c r="O26" s="123"/>
      <c r="P26" s="124"/>
    </row>
    <row r="27" spans="1:17" hidden="1" x14ac:dyDescent="0.25">
      <c r="A27" s="83"/>
      <c r="B27" s="85"/>
      <c r="C27" s="80"/>
      <c r="D27" s="87"/>
      <c r="E27" s="87"/>
      <c r="F27" s="81"/>
      <c r="G27" s="74"/>
      <c r="H27" s="25">
        <f t="shared" si="0"/>
        <v>0</v>
      </c>
      <c r="I27" s="122"/>
      <c r="J27" s="26"/>
      <c r="K27" s="27">
        <f t="shared" si="1"/>
        <v>0</v>
      </c>
      <c r="L27" s="120"/>
      <c r="M27" s="28"/>
      <c r="N27" s="29">
        <f t="shared" si="2"/>
        <v>0</v>
      </c>
      <c r="O27" s="123"/>
      <c r="P27" s="124"/>
    </row>
    <row r="28" spans="1:17" hidden="1" x14ac:dyDescent="0.25">
      <c r="A28" s="83"/>
      <c r="B28" s="85"/>
      <c r="C28" s="80"/>
      <c r="D28" s="87"/>
      <c r="E28" s="87"/>
      <c r="F28" s="81"/>
      <c r="G28" s="74"/>
      <c r="H28" s="25">
        <f t="shared" si="0"/>
        <v>0</v>
      </c>
      <c r="I28" s="122"/>
      <c r="J28" s="26"/>
      <c r="K28" s="27">
        <f t="shared" si="1"/>
        <v>0</v>
      </c>
      <c r="L28" s="120"/>
      <c r="M28" s="28"/>
      <c r="N28" s="29">
        <f t="shared" si="2"/>
        <v>0</v>
      </c>
      <c r="O28" s="123"/>
      <c r="P28" s="124"/>
    </row>
    <row r="29" spans="1:17" hidden="1" x14ac:dyDescent="0.25">
      <c r="A29" s="83"/>
      <c r="B29" s="85"/>
      <c r="C29" s="80"/>
      <c r="D29" s="87"/>
      <c r="E29" s="87"/>
      <c r="F29" s="81"/>
      <c r="G29" s="74"/>
      <c r="H29" s="25">
        <f t="shared" si="0"/>
        <v>0</v>
      </c>
      <c r="I29" s="122"/>
      <c r="J29" s="26"/>
      <c r="K29" s="27">
        <f t="shared" si="1"/>
        <v>0</v>
      </c>
      <c r="L29" s="120"/>
      <c r="M29" s="28"/>
      <c r="N29" s="29">
        <f t="shared" si="2"/>
        <v>0</v>
      </c>
      <c r="O29" s="123"/>
      <c r="P29" s="124"/>
    </row>
    <row r="30" spans="1:17" hidden="1" x14ac:dyDescent="0.25">
      <c r="A30" s="18"/>
      <c r="B30" s="128"/>
      <c r="C30" s="77"/>
      <c r="D30" s="129"/>
      <c r="E30" s="130"/>
      <c r="F30" s="131"/>
      <c r="G30" s="75"/>
      <c r="H30" s="25">
        <f t="shared" si="0"/>
        <v>0</v>
      </c>
      <c r="I30" s="122"/>
      <c r="J30" s="26"/>
      <c r="K30" s="27">
        <f t="shared" si="1"/>
        <v>0</v>
      </c>
      <c r="L30" s="120"/>
      <c r="M30" s="28"/>
      <c r="N30" s="29">
        <f t="shared" si="2"/>
        <v>0</v>
      </c>
      <c r="O30" s="123"/>
      <c r="P30" s="124"/>
    </row>
    <row r="31" spans="1:17" hidden="1" x14ac:dyDescent="0.25">
      <c r="A31" s="16"/>
      <c r="B31" s="132"/>
      <c r="C31" s="30"/>
      <c r="D31" s="129"/>
      <c r="E31" s="130"/>
      <c r="F31" s="131"/>
      <c r="G31" s="72"/>
      <c r="H31" s="25">
        <f t="shared" si="0"/>
        <v>0</v>
      </c>
      <c r="I31" s="122"/>
      <c r="J31" s="26"/>
      <c r="K31" s="27">
        <f t="shared" si="1"/>
        <v>0</v>
      </c>
      <c r="L31" s="120"/>
      <c r="M31" s="28"/>
      <c r="N31" s="29">
        <f t="shared" si="2"/>
        <v>0</v>
      </c>
      <c r="O31" s="123"/>
      <c r="P31" s="124"/>
    </row>
    <row r="32" spans="1:17" hidden="1" x14ac:dyDescent="0.25">
      <c r="A32" s="16"/>
      <c r="B32" s="133"/>
      <c r="C32" s="30"/>
      <c r="D32" s="134"/>
      <c r="E32" s="135"/>
      <c r="F32" s="136"/>
      <c r="G32" s="24"/>
      <c r="H32" s="25">
        <f t="shared" si="0"/>
        <v>0</v>
      </c>
      <c r="I32" s="122"/>
      <c r="J32" s="26"/>
      <c r="K32" s="27">
        <f t="shared" si="1"/>
        <v>0</v>
      </c>
      <c r="L32" s="120"/>
      <c r="M32" s="28"/>
      <c r="N32" s="29">
        <f t="shared" si="2"/>
        <v>0</v>
      </c>
      <c r="O32" s="123"/>
      <c r="P32" s="124"/>
    </row>
    <row r="33" spans="1:16" hidden="1" x14ac:dyDescent="0.25">
      <c r="A33" s="16"/>
      <c r="B33" s="132"/>
      <c r="C33" s="30"/>
      <c r="D33" s="134"/>
      <c r="E33" s="135"/>
      <c r="F33" s="136"/>
      <c r="G33" s="24"/>
      <c r="H33" s="25">
        <f t="shared" si="0"/>
        <v>0</v>
      </c>
      <c r="I33" s="122"/>
      <c r="J33" s="26"/>
      <c r="K33" s="27">
        <f t="shared" si="1"/>
        <v>0</v>
      </c>
      <c r="L33" s="120"/>
      <c r="M33" s="28"/>
      <c r="N33" s="29">
        <f t="shared" si="2"/>
        <v>0</v>
      </c>
      <c r="O33" s="123"/>
      <c r="P33" s="124"/>
    </row>
    <row r="34" spans="1:16" hidden="1" x14ac:dyDescent="0.25">
      <c r="A34" s="16"/>
      <c r="B34" s="132"/>
      <c r="C34" s="30"/>
      <c r="D34" s="134"/>
      <c r="E34" s="135"/>
      <c r="F34" s="136"/>
      <c r="G34" s="24"/>
      <c r="H34" s="25">
        <f t="shared" si="0"/>
        <v>0</v>
      </c>
      <c r="I34" s="122"/>
      <c r="J34" s="26"/>
      <c r="K34" s="27">
        <f t="shared" si="1"/>
        <v>0</v>
      </c>
      <c r="L34" s="120"/>
      <c r="M34" s="28"/>
      <c r="N34" s="29">
        <f t="shared" si="2"/>
        <v>0</v>
      </c>
      <c r="O34" s="123"/>
      <c r="P34" s="124"/>
    </row>
    <row r="35" spans="1:16" hidden="1" x14ac:dyDescent="0.25">
      <c r="A35" s="16"/>
      <c r="B35" s="132"/>
      <c r="C35" s="30"/>
      <c r="D35" s="134"/>
      <c r="E35" s="135"/>
      <c r="F35" s="136"/>
      <c r="G35" s="24"/>
      <c r="H35" s="25">
        <f t="shared" si="0"/>
        <v>0</v>
      </c>
      <c r="I35" s="122"/>
      <c r="J35" s="26"/>
      <c r="K35" s="27">
        <f t="shared" si="1"/>
        <v>0</v>
      </c>
      <c r="L35" s="120"/>
      <c r="M35" s="28"/>
      <c r="N35" s="29">
        <f t="shared" si="2"/>
        <v>0</v>
      </c>
      <c r="O35" s="123"/>
      <c r="P35" s="124"/>
    </row>
    <row r="36" spans="1:16" hidden="1" x14ac:dyDescent="0.25">
      <c r="A36" s="16"/>
      <c r="B36" s="132"/>
      <c r="C36" s="30"/>
      <c r="D36" s="134"/>
      <c r="E36" s="135"/>
      <c r="F36" s="136"/>
      <c r="G36" s="24"/>
      <c r="H36" s="25">
        <f t="shared" si="0"/>
        <v>0</v>
      </c>
      <c r="I36" s="122"/>
      <c r="J36" s="26"/>
      <c r="K36" s="27">
        <f t="shared" si="1"/>
        <v>0</v>
      </c>
      <c r="L36" s="120"/>
      <c r="M36" s="28"/>
      <c r="N36" s="29">
        <f t="shared" si="2"/>
        <v>0</v>
      </c>
      <c r="O36" s="123"/>
      <c r="P36" s="124"/>
    </row>
    <row r="37" spans="1:16" hidden="1" x14ac:dyDescent="0.25">
      <c r="A37" s="18"/>
      <c r="B37" s="132"/>
      <c r="C37" s="30"/>
      <c r="D37" s="134"/>
      <c r="E37" s="135"/>
      <c r="F37" s="136"/>
      <c r="G37" s="31"/>
      <c r="H37" s="32">
        <f t="shared" si="0"/>
        <v>0</v>
      </c>
      <c r="I37" s="122"/>
      <c r="J37" s="33"/>
      <c r="K37" s="34">
        <f t="shared" si="1"/>
        <v>0</v>
      </c>
      <c r="L37" s="126"/>
      <c r="M37" s="35"/>
      <c r="N37" s="36">
        <f t="shared" si="2"/>
        <v>0</v>
      </c>
      <c r="O37" s="123"/>
      <c r="P37" s="124"/>
    </row>
    <row r="38" spans="1:16" hidden="1" x14ac:dyDescent="0.25">
      <c r="A38" s="16"/>
      <c r="B38" s="132"/>
      <c r="C38" s="30"/>
      <c r="D38" s="134"/>
      <c r="E38" s="135"/>
      <c r="F38" s="136"/>
      <c r="G38" s="37"/>
      <c r="H38" s="38">
        <f t="shared" si="0"/>
        <v>0</v>
      </c>
      <c r="I38" s="122"/>
      <c r="J38" s="39"/>
      <c r="K38" s="40">
        <f t="shared" si="1"/>
        <v>0</v>
      </c>
      <c r="L38" s="127"/>
      <c r="M38" s="41"/>
      <c r="N38" s="42">
        <f t="shared" si="2"/>
        <v>0</v>
      </c>
      <c r="O38" s="123"/>
      <c r="P38" s="124"/>
    </row>
    <row r="39" spans="1:16" hidden="1" x14ac:dyDescent="0.25">
      <c r="A39" s="16"/>
      <c r="B39" s="132"/>
      <c r="C39" s="30"/>
      <c r="D39" s="134"/>
      <c r="E39" s="135"/>
      <c r="F39" s="136"/>
      <c r="G39" s="37"/>
      <c r="H39" s="38">
        <f t="shared" si="0"/>
        <v>0</v>
      </c>
      <c r="I39" s="122"/>
      <c r="J39" s="39"/>
      <c r="K39" s="40">
        <f t="shared" si="1"/>
        <v>0</v>
      </c>
      <c r="L39" s="127"/>
      <c r="M39" s="41"/>
      <c r="N39" s="42">
        <f t="shared" si="2"/>
        <v>0</v>
      </c>
      <c r="O39" s="123"/>
      <c r="P39" s="124"/>
    </row>
    <row r="40" spans="1:16" hidden="1" x14ac:dyDescent="0.25">
      <c r="A40" s="16"/>
      <c r="B40" s="132"/>
      <c r="C40" s="30"/>
      <c r="D40" s="134"/>
      <c r="E40" s="135"/>
      <c r="F40" s="136"/>
      <c r="G40" s="37"/>
      <c r="H40" s="38">
        <f t="shared" si="0"/>
        <v>0</v>
      </c>
      <c r="I40" s="122"/>
      <c r="J40" s="39"/>
      <c r="K40" s="40">
        <f t="shared" si="1"/>
        <v>0</v>
      </c>
      <c r="L40" s="127"/>
      <c r="M40" s="41"/>
      <c r="N40" s="42">
        <f t="shared" si="2"/>
        <v>0</v>
      </c>
      <c r="O40" s="123"/>
      <c r="P40" s="124"/>
    </row>
    <row r="41" spans="1:16" s="145" customFormat="1" hidden="1" x14ac:dyDescent="0.25">
      <c r="A41" s="21"/>
      <c r="B41" s="137"/>
      <c r="C41" s="30"/>
      <c r="D41" s="138"/>
      <c r="E41" s="139"/>
      <c r="F41" s="140"/>
      <c r="G41" s="43"/>
      <c r="H41" s="44">
        <f t="shared" si="0"/>
        <v>0</v>
      </c>
      <c r="I41" s="141"/>
      <c r="J41" s="45"/>
      <c r="K41" s="46">
        <f t="shared" si="1"/>
        <v>0</v>
      </c>
      <c r="L41" s="142"/>
      <c r="M41" s="47"/>
      <c r="N41" s="48">
        <f t="shared" si="2"/>
        <v>0</v>
      </c>
      <c r="O41" s="143"/>
      <c r="P41" s="144"/>
    </row>
    <row r="42" spans="1:16" hidden="1" x14ac:dyDescent="0.25">
      <c r="A42" s="16"/>
      <c r="B42" s="133"/>
      <c r="C42" s="30"/>
      <c r="D42" s="134"/>
      <c r="E42" s="135"/>
      <c r="F42" s="136"/>
      <c r="G42" s="37"/>
      <c r="H42" s="38">
        <f t="shared" si="0"/>
        <v>0</v>
      </c>
      <c r="I42" s="122"/>
      <c r="J42" s="39"/>
      <c r="K42" s="40">
        <f t="shared" si="1"/>
        <v>0</v>
      </c>
      <c r="L42" s="127"/>
      <c r="M42" s="41"/>
      <c r="N42" s="42">
        <f t="shared" si="2"/>
        <v>0</v>
      </c>
      <c r="O42" s="123"/>
      <c r="P42" s="124"/>
    </row>
    <row r="43" spans="1:16" hidden="1" x14ac:dyDescent="0.25">
      <c r="A43" s="16"/>
      <c r="B43" s="132"/>
      <c r="C43" s="30"/>
      <c r="D43" s="134"/>
      <c r="E43" s="135"/>
      <c r="F43" s="136"/>
      <c r="G43" s="37"/>
      <c r="H43" s="38">
        <f t="shared" si="0"/>
        <v>0</v>
      </c>
      <c r="I43" s="122"/>
      <c r="J43" s="39"/>
      <c r="K43" s="40">
        <f t="shared" si="1"/>
        <v>0</v>
      </c>
      <c r="L43" s="127"/>
      <c r="M43" s="41"/>
      <c r="N43" s="42">
        <f t="shared" si="2"/>
        <v>0</v>
      </c>
      <c r="O43" s="123"/>
      <c r="P43" s="124"/>
    </row>
    <row r="44" spans="1:16" hidden="1" x14ac:dyDescent="0.25">
      <c r="A44" s="16"/>
      <c r="B44" s="133"/>
      <c r="C44" s="30"/>
      <c r="D44" s="134"/>
      <c r="E44" s="135"/>
      <c r="F44" s="136"/>
      <c r="G44" s="24"/>
      <c r="H44" s="25">
        <f t="shared" si="0"/>
        <v>0</v>
      </c>
      <c r="I44" s="122"/>
      <c r="J44" s="26"/>
      <c r="K44" s="27">
        <f t="shared" si="1"/>
        <v>0</v>
      </c>
      <c r="L44" s="120"/>
      <c r="M44" s="28"/>
      <c r="N44" s="29">
        <f t="shared" si="2"/>
        <v>0</v>
      </c>
      <c r="O44" s="123"/>
      <c r="P44" s="124"/>
    </row>
    <row r="45" spans="1:16" hidden="1" x14ac:dyDescent="0.25">
      <c r="A45" s="16"/>
      <c r="B45" s="133"/>
      <c r="C45" s="30"/>
      <c r="D45" s="134"/>
      <c r="E45" s="135"/>
      <c r="F45" s="136"/>
      <c r="G45" s="24"/>
      <c r="H45" s="25">
        <f t="shared" si="0"/>
        <v>0</v>
      </c>
      <c r="I45" s="122"/>
      <c r="J45" s="26"/>
      <c r="K45" s="27">
        <f t="shared" si="1"/>
        <v>0</v>
      </c>
      <c r="L45" s="120"/>
      <c r="M45" s="28"/>
      <c r="N45" s="29">
        <f t="shared" si="2"/>
        <v>0</v>
      </c>
      <c r="O45" s="123"/>
      <c r="P45" s="124"/>
    </row>
    <row r="46" spans="1:16" hidden="1" x14ac:dyDescent="0.25">
      <c r="A46" s="16"/>
      <c r="B46" s="133"/>
      <c r="C46" s="30"/>
      <c r="D46" s="134"/>
      <c r="E46" s="135"/>
      <c r="F46" s="136"/>
      <c r="G46" s="24"/>
      <c r="H46" s="25">
        <f t="shared" si="0"/>
        <v>0</v>
      </c>
      <c r="I46" s="122"/>
      <c r="J46" s="26"/>
      <c r="K46" s="27">
        <f t="shared" si="1"/>
        <v>0</v>
      </c>
      <c r="L46" s="120"/>
      <c r="M46" s="28"/>
      <c r="N46" s="29">
        <f t="shared" si="2"/>
        <v>0</v>
      </c>
      <c r="O46" s="123"/>
      <c r="P46" s="124"/>
    </row>
    <row r="47" spans="1:16" hidden="1" x14ac:dyDescent="0.25">
      <c r="A47" s="16"/>
      <c r="B47" s="133"/>
      <c r="C47" s="30"/>
      <c r="D47" s="134"/>
      <c r="E47" s="135"/>
      <c r="F47" s="136"/>
      <c r="G47" s="24"/>
      <c r="H47" s="25">
        <f t="shared" si="0"/>
        <v>0</v>
      </c>
      <c r="I47" s="122"/>
      <c r="J47" s="26"/>
      <c r="K47" s="27">
        <f t="shared" si="1"/>
        <v>0</v>
      </c>
      <c r="L47" s="120"/>
      <c r="M47" s="28"/>
      <c r="N47" s="29">
        <f t="shared" si="2"/>
        <v>0</v>
      </c>
      <c r="O47" s="123"/>
      <c r="P47" s="124"/>
    </row>
    <row r="48" spans="1:16" hidden="1" x14ac:dyDescent="0.25">
      <c r="A48" s="16"/>
      <c r="B48" s="133"/>
      <c r="C48" s="30"/>
      <c r="D48" s="134"/>
      <c r="E48" s="135"/>
      <c r="F48" s="136"/>
      <c r="G48" s="24"/>
      <c r="H48" s="25">
        <f t="shared" si="0"/>
        <v>0</v>
      </c>
      <c r="I48" s="122"/>
      <c r="J48" s="26"/>
      <c r="K48" s="27">
        <f t="shared" si="1"/>
        <v>0</v>
      </c>
      <c r="L48" s="120"/>
      <c r="M48" s="28"/>
      <c r="N48" s="29">
        <f t="shared" si="2"/>
        <v>0</v>
      </c>
      <c r="O48" s="123"/>
      <c r="P48" s="124"/>
    </row>
    <row r="49" spans="1:16" hidden="1" x14ac:dyDescent="0.25">
      <c r="A49" s="16"/>
      <c r="B49" s="133"/>
      <c r="C49" s="30"/>
      <c r="D49" s="134"/>
      <c r="E49" s="135"/>
      <c r="F49" s="136"/>
      <c r="G49" s="24"/>
      <c r="H49" s="25">
        <f t="shared" si="0"/>
        <v>0</v>
      </c>
      <c r="I49" s="122"/>
      <c r="J49" s="26"/>
      <c r="K49" s="27">
        <f t="shared" si="1"/>
        <v>0</v>
      </c>
      <c r="L49" s="120"/>
      <c r="M49" s="28"/>
      <c r="N49" s="29">
        <f t="shared" si="2"/>
        <v>0</v>
      </c>
      <c r="O49" s="123"/>
      <c r="P49" s="124"/>
    </row>
    <row r="50" spans="1:16" hidden="1" x14ac:dyDescent="0.25">
      <c r="A50" s="16"/>
      <c r="B50" s="133"/>
      <c r="C50" s="30"/>
      <c r="D50" s="134"/>
      <c r="E50" s="135"/>
      <c r="F50" s="136"/>
      <c r="G50" s="24"/>
      <c r="H50" s="25">
        <f t="shared" si="0"/>
        <v>0</v>
      </c>
      <c r="I50" s="122"/>
      <c r="J50" s="26"/>
      <c r="K50" s="27">
        <f t="shared" si="1"/>
        <v>0</v>
      </c>
      <c r="L50" s="120"/>
      <c r="M50" s="28"/>
      <c r="N50" s="29">
        <f t="shared" si="2"/>
        <v>0</v>
      </c>
      <c r="O50" s="123"/>
      <c r="P50" s="124"/>
    </row>
    <row r="51" spans="1:16" ht="15.75" hidden="1" thickBot="1" x14ac:dyDescent="0.3">
      <c r="A51" s="18"/>
      <c r="B51" s="158"/>
      <c r="C51" s="159"/>
      <c r="D51" s="160"/>
      <c r="E51" s="161"/>
      <c r="F51" s="162"/>
      <c r="G51" s="163"/>
      <c r="H51" s="164">
        <f t="shared" si="0"/>
        <v>0</v>
      </c>
      <c r="I51" s="165"/>
      <c r="J51" s="166"/>
      <c r="K51" s="167">
        <f t="shared" si="1"/>
        <v>0</v>
      </c>
      <c r="L51" s="168"/>
      <c r="M51" s="169"/>
      <c r="N51" s="170">
        <f t="shared" si="2"/>
        <v>0</v>
      </c>
      <c r="O51" s="146"/>
      <c r="P51" s="147"/>
    </row>
    <row r="52" spans="1:16" ht="16.5" hidden="1" thickTop="1" thickBot="1" x14ac:dyDescent="0.3">
      <c r="B52" s="171" t="s">
        <v>14</v>
      </c>
      <c r="C52" s="172"/>
      <c r="D52" s="173"/>
      <c r="E52" s="174"/>
      <c r="F52" s="175">
        <f>SUM(F15:F51)</f>
        <v>110</v>
      </c>
      <c r="G52" s="176"/>
      <c r="H52" s="177">
        <f>SUM(H15:H51)</f>
        <v>614.54999999999995</v>
      </c>
      <c r="I52" s="178">
        <f>SUM(I15:I51)</f>
        <v>15</v>
      </c>
      <c r="J52" s="179"/>
      <c r="K52" s="180">
        <f>SUM(K15:K51)</f>
        <v>5085</v>
      </c>
      <c r="L52" s="178"/>
      <c r="M52" s="180"/>
      <c r="N52" s="181">
        <f>SUM(N15:N51)</f>
        <v>5699.55</v>
      </c>
      <c r="O52" s="148"/>
      <c r="P52" s="148"/>
    </row>
    <row r="53" spans="1:16" ht="15.75" thickBot="1" x14ac:dyDescent="0.3">
      <c r="B53" s="149"/>
      <c r="C53" s="150"/>
      <c r="D53" s="3"/>
      <c r="E53" s="3"/>
      <c r="F53" s="151"/>
      <c r="G53" s="149"/>
      <c r="H53" s="149"/>
      <c r="I53" s="152"/>
      <c r="J53" s="152"/>
      <c r="K53" s="153"/>
      <c r="L53" s="150"/>
      <c r="M53" s="149"/>
      <c r="N53" s="49"/>
      <c r="O53" s="149"/>
      <c r="P53" s="149"/>
    </row>
    <row r="54" spans="1:16" s="145" customFormat="1" ht="33.75" customHeight="1" thickBot="1" x14ac:dyDescent="0.3">
      <c r="A54" s="22">
        <v>1</v>
      </c>
      <c r="B54" s="50" t="str">
        <f>B15</f>
        <v>Henkeová Krista</v>
      </c>
      <c r="C54" s="154"/>
      <c r="D54" s="52"/>
      <c r="E54" s="52"/>
      <c r="F54" s="51">
        <v>35</v>
      </c>
      <c r="G54" s="52"/>
      <c r="H54" s="51">
        <f>SUMIF(A15:A51,"1",H15:H51)</f>
        <v>253.05</v>
      </c>
      <c r="I54" s="53">
        <f>SUMIF(A15:A51,"1",I15:I51)</f>
        <v>0</v>
      </c>
      <c r="J54" s="53"/>
      <c r="K54" s="53">
        <f>SUMIF(A15:A51,"1",K15:K51)</f>
        <v>0</v>
      </c>
      <c r="L54" s="54"/>
      <c r="M54" s="55">
        <f>SUMIF(A15:A51,"1",M15:M51)</f>
        <v>0</v>
      </c>
      <c r="N54" s="56">
        <f>SUMIF(A15:A51,"1",N15:N51)</f>
        <v>253.05</v>
      </c>
      <c r="O54" s="155"/>
      <c r="P54" s="155"/>
    </row>
    <row r="55" spans="1:16" s="145" customFormat="1" ht="33.75" customHeight="1" thickBot="1" x14ac:dyDescent="0.3">
      <c r="A55" s="22">
        <v>2</v>
      </c>
      <c r="B55" s="57" t="s">
        <v>41</v>
      </c>
      <c r="C55" s="156"/>
      <c r="D55" s="52"/>
      <c r="E55" s="52"/>
      <c r="F55" s="51">
        <v>50</v>
      </c>
      <c r="G55" s="52"/>
      <c r="H55" s="51">
        <f>SUMIF(A15:A51,"2",H15:H51)</f>
        <v>361.5</v>
      </c>
      <c r="I55" s="53">
        <f>SUMIF(A15:A51,"2",I15:I51)</f>
        <v>0</v>
      </c>
      <c r="J55" s="53"/>
      <c r="K55" s="53">
        <f>SUMIF(A15:A51,"2",K15:K51)</f>
        <v>0</v>
      </c>
      <c r="L55" s="54"/>
      <c r="M55" s="55">
        <f>SUMIF(A15:A51,"2",M15:M51)</f>
        <v>0</v>
      </c>
      <c r="N55" s="56">
        <f>SUMIF(A15:A51,"2",N15:N51)</f>
        <v>361.5</v>
      </c>
      <c r="O55" s="155"/>
      <c r="P55" s="155"/>
    </row>
    <row r="56" spans="1:16" s="145" customFormat="1" ht="33.75" customHeight="1" thickBot="1" x14ac:dyDescent="0.3">
      <c r="A56" s="22">
        <v>3</v>
      </c>
      <c r="B56" s="57">
        <f>B20</f>
        <v>0</v>
      </c>
      <c r="C56" s="156"/>
      <c r="D56" s="52"/>
      <c r="E56" s="52"/>
      <c r="F56" s="51">
        <f>SUMIF(A15:A51,"3",F15:F51)</f>
        <v>0</v>
      </c>
      <c r="G56" s="52"/>
      <c r="H56" s="51">
        <f>SUMIF(A15:A51,"3",H15:H51)</f>
        <v>0</v>
      </c>
      <c r="I56" s="53">
        <f>SUMIF(A15:A51,"3",I15:I51)</f>
        <v>0</v>
      </c>
      <c r="J56" s="53"/>
      <c r="K56" s="53">
        <f>SUMIF(A15:A51,"3",K15:K51)</f>
        <v>0</v>
      </c>
      <c r="L56" s="54"/>
      <c r="M56" s="55">
        <f>SUMIF(A15:A51,"3",M15:M51)</f>
        <v>0</v>
      </c>
      <c r="N56" s="56">
        <f>SUMIF(A15:A51,"3",N15:N51)</f>
        <v>0</v>
      </c>
      <c r="O56" s="155"/>
      <c r="P56" s="155"/>
    </row>
    <row r="57" spans="1:16" s="145" customFormat="1" ht="33.75" customHeight="1" thickBot="1" x14ac:dyDescent="0.3">
      <c r="A57" s="22">
        <v>4</v>
      </c>
      <c r="B57" s="57">
        <f>B21</f>
        <v>0</v>
      </c>
      <c r="C57" s="156"/>
      <c r="D57" s="52"/>
      <c r="E57" s="52"/>
      <c r="F57" s="51">
        <f>SUMIF(A15:A51,"4",F15:F51)</f>
        <v>0</v>
      </c>
      <c r="G57" s="52"/>
      <c r="H57" s="51">
        <f>SUMIF(A15:A51,"4",H15:H51)</f>
        <v>0</v>
      </c>
      <c r="I57" s="53">
        <f>SUMIF(A15:A51,"4",I15:I51)</f>
        <v>0</v>
      </c>
      <c r="J57" s="53"/>
      <c r="K57" s="53">
        <f>SUMIF(A15:A51,"4",K15:K51)</f>
        <v>0</v>
      </c>
      <c r="L57" s="54"/>
      <c r="M57" s="55">
        <f>SUMIF(A15:A51,"4",M15:M51)</f>
        <v>0</v>
      </c>
      <c r="N57" s="56">
        <f>SUMIF(A15:A51,"4",N15:N51)</f>
        <v>0</v>
      </c>
      <c r="O57" s="155"/>
      <c r="P57" s="155"/>
    </row>
    <row r="58" spans="1:16" s="145" customFormat="1" ht="33.75" customHeight="1" thickBot="1" x14ac:dyDescent="0.3">
      <c r="A58" s="22">
        <v>5</v>
      </c>
      <c r="B58" s="57"/>
      <c r="C58" s="156"/>
      <c r="D58" s="52"/>
      <c r="E58" s="52"/>
      <c r="F58" s="51">
        <f>SUMIF(A15:A51,"5",F15:F51)</f>
        <v>25</v>
      </c>
      <c r="G58" s="52"/>
      <c r="H58" s="51">
        <f>SUMIF(A15:A51,"5",H15:H51)</f>
        <v>0</v>
      </c>
      <c r="I58" s="53"/>
      <c r="J58" s="53"/>
      <c r="K58" s="53"/>
      <c r="L58" s="54"/>
      <c r="M58" s="55">
        <f>SUMIF(A15:A51,"5",M15:M51)</f>
        <v>0</v>
      </c>
      <c r="N58" s="56">
        <v>0</v>
      </c>
      <c r="O58" s="155"/>
      <c r="P58" s="155"/>
    </row>
    <row r="59" spans="1:16" s="145" customFormat="1" ht="33.75" hidden="1" customHeight="1" thickBot="1" x14ac:dyDescent="0.3">
      <c r="A59" s="22">
        <v>6</v>
      </c>
      <c r="B59" s="57">
        <f t="shared" ref="B59" si="3">B46</f>
        <v>0</v>
      </c>
      <c r="C59" s="156"/>
      <c r="D59" s="52"/>
      <c r="E59" s="52"/>
      <c r="F59" s="51">
        <f>SUMIF(A15:A51,"6",F15:F51)</f>
        <v>0</v>
      </c>
      <c r="G59" s="52"/>
      <c r="H59" s="51">
        <f>SUMIF(A15:A51,"6",H15:H51)</f>
        <v>0</v>
      </c>
      <c r="I59" s="53"/>
      <c r="J59" s="53"/>
      <c r="K59" s="53"/>
      <c r="L59" s="54"/>
      <c r="M59" s="55">
        <f>SUMIF(A15:A51,"6",M15:M51)</f>
        <v>0</v>
      </c>
      <c r="N59" s="56"/>
      <c r="O59" s="155"/>
      <c r="P59" s="155"/>
    </row>
    <row r="60" spans="1:16" s="145" customFormat="1" ht="33.75" hidden="1" customHeight="1" thickBot="1" x14ac:dyDescent="0.3">
      <c r="A60" s="22">
        <v>7</v>
      </c>
      <c r="B60" s="57">
        <f>B47</f>
        <v>0</v>
      </c>
      <c r="C60" s="156"/>
      <c r="D60" s="52"/>
      <c r="E60" s="52"/>
      <c r="F60" s="51">
        <f>SUMIF(A15:A51,"7",F15:F51)</f>
        <v>0</v>
      </c>
      <c r="G60" s="52"/>
      <c r="H60" s="51">
        <f>SUMIF(A15:A51,"7",H15:H51)</f>
        <v>0</v>
      </c>
      <c r="I60" s="53"/>
      <c r="J60" s="53"/>
      <c r="K60" s="53"/>
      <c r="L60" s="54"/>
      <c r="M60" s="55">
        <f>SUMIF(A15:A51,"7",M15:M51)</f>
        <v>0</v>
      </c>
      <c r="N60" s="56"/>
      <c r="O60" s="155"/>
      <c r="P60" s="155"/>
    </row>
    <row r="61" spans="1:16" s="145" customFormat="1" ht="33.75" hidden="1" customHeight="1" thickBot="1" x14ac:dyDescent="0.3">
      <c r="A61" s="22">
        <v>8</v>
      </c>
      <c r="B61" s="50">
        <f>B49</f>
        <v>0</v>
      </c>
      <c r="C61" s="154"/>
      <c r="D61" s="52"/>
      <c r="E61" s="52"/>
      <c r="F61" s="51">
        <f>SUMIF(A15:A51,"8",F15:F51)</f>
        <v>0</v>
      </c>
      <c r="G61" s="52"/>
      <c r="H61" s="51">
        <f>SUMIF(A15:A51,"8",H15:H51)</f>
        <v>0</v>
      </c>
      <c r="I61" s="53"/>
      <c r="J61" s="53"/>
      <c r="K61" s="53"/>
      <c r="L61" s="54"/>
      <c r="M61" s="55">
        <f>SUMIF(A15:A51,"9",M15:M51)</f>
        <v>0</v>
      </c>
      <c r="N61" s="56"/>
      <c r="O61" s="155"/>
      <c r="P61" s="155"/>
    </row>
    <row r="62" spans="1:16" s="145" customFormat="1" ht="33.75" hidden="1" customHeight="1" thickBot="1" x14ac:dyDescent="0.3">
      <c r="A62" s="22">
        <v>9</v>
      </c>
      <c r="B62" s="58">
        <f>B50</f>
        <v>0</v>
      </c>
      <c r="C62" s="157"/>
      <c r="D62" s="60"/>
      <c r="E62" s="60"/>
      <c r="F62" s="59">
        <f>SUMIF(A15:A51,"9",F15:F51)</f>
        <v>0</v>
      </c>
      <c r="G62" s="60"/>
      <c r="H62" s="59">
        <f>SUMIF(A15:A51,"9",H15:H51)</f>
        <v>0</v>
      </c>
      <c r="I62" s="61"/>
      <c r="J62" s="61"/>
      <c r="K62" s="61"/>
      <c r="L62" s="62"/>
      <c r="M62" s="63">
        <f>SUMIF(A15:A51,"9",M15:M51)</f>
        <v>0</v>
      </c>
      <c r="N62" s="64"/>
      <c r="O62" s="155"/>
      <c r="P62" s="155"/>
    </row>
    <row r="63" spans="1:16" s="1" customFormat="1" ht="33.75" customHeight="1" thickTop="1" thickBot="1" x14ac:dyDescent="0.3">
      <c r="A63" s="23"/>
      <c r="B63" s="65" t="s">
        <v>14</v>
      </c>
      <c r="C63" s="66"/>
      <c r="D63" s="67"/>
      <c r="E63" s="67"/>
      <c r="F63" s="68">
        <f>SUM(F54:F62)</f>
        <v>110</v>
      </c>
      <c r="G63" s="68"/>
      <c r="H63" s="68">
        <f t="shared" ref="H63" si="4">SUM(H54:H62)</f>
        <v>614.54999999999995</v>
      </c>
      <c r="I63" s="69"/>
      <c r="J63" s="69"/>
      <c r="K63" s="69"/>
      <c r="L63" s="66"/>
      <c r="M63" s="70">
        <f t="shared" ref="M63" si="5">SUM(M54:M62)</f>
        <v>0</v>
      </c>
      <c r="N63" s="71">
        <f>N15+N16</f>
        <v>614.54999999999995</v>
      </c>
      <c r="O63" s="3"/>
      <c r="P63" s="3"/>
    </row>
    <row r="64" spans="1:16" ht="15.75" thickTop="1" x14ac:dyDescent="0.25"/>
    <row r="65" spans="2:2" x14ac:dyDescent="0.25">
      <c r="B65" s="188" t="s">
        <v>37</v>
      </c>
    </row>
    <row r="66" spans="2:2" x14ac:dyDescent="0.25">
      <c r="B66" s="188"/>
    </row>
  </sheetData>
  <sheetProtection selectLockedCells="1" selectUnlockedCells="1"/>
  <autoFilter ref="A14:Q52">
    <sortState ref="A13:Q50">
      <sortCondition ref="P12:P50"/>
    </sortState>
  </autoFilter>
  <mergeCells count="4">
    <mergeCell ref="B1:M2"/>
    <mergeCell ref="B3:M3"/>
    <mergeCell ref="C4:I4"/>
    <mergeCell ref="O13:P13"/>
  </mergeCells>
  <pageMargins left="0.70866141732283472" right="0.70866141732283472" top="0.78740157480314965" bottom="0.78740157480314965" header="0.51181102362204722" footer="0.51181102362204722"/>
  <pageSetup paperSize="9" scale="63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 </vt:lpstr>
      <vt:lpstr>'List1 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Hillermanova Mojmira</dc:creator>
  <cp:lastModifiedBy>Marie Sýkorová</cp:lastModifiedBy>
  <cp:lastPrinted>2019-06-06T07:19:48Z</cp:lastPrinted>
  <dcterms:created xsi:type="dcterms:W3CDTF">2015-06-10T11:37:54Z</dcterms:created>
  <dcterms:modified xsi:type="dcterms:W3CDTF">2019-06-06T10:59:48Z</dcterms:modified>
</cp:coreProperties>
</file>